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eanlarmanjat/Desktop/"/>
    </mc:Choice>
  </mc:AlternateContent>
  <xr:revisionPtr revIDLastSave="0" documentId="8_{6FDFE456-573F-A64F-B03A-2C50814D32CB}" xr6:coauthVersionLast="47" xr6:coauthVersionMax="47" xr10:uidLastSave="{00000000-0000-0000-0000-000000000000}"/>
  <bookViews>
    <workbookView xWindow="0" yWindow="740" windowWidth="19140" windowHeight="16980" xr2:uid="{173D3E1A-2D35-6942-978A-794426D321AF}"/>
  </bookViews>
  <sheets>
    <sheet name="TOTAL" sheetId="1" r:id="rId1"/>
    <sheet name="1) Chargeurs" sheetId="7" r:id="rId2"/>
    <sheet name="2) Sacs à dos + bananes" sheetId="2" r:id="rId3"/>
    <sheet name="3) Housses + pochettes" sheetId="3" r:id="rId4"/>
    <sheet name="4) Chaines + cordons" sheetId="4" r:id="rId5"/>
    <sheet name="5) Coques iPhone" sheetId="5" r:id="rId6"/>
    <sheet name="recap lignes" sheetId="6" state="hidden" r:id="rId7"/>
  </sheets>
  <definedNames>
    <definedName name="_xlnm.Print_Area" localSheetId="2">'2) Sacs à dos + bananes'!$A$1:$I$72</definedName>
    <definedName name="_xlnm.Print_Area" localSheetId="3">'3) Housses + pochettes'!$A$1:$I$157</definedName>
    <definedName name="_xlnm.Print_Area" localSheetId="4">'4) Chaines + cordons'!#REF!</definedName>
    <definedName name="_xlnm.Print_Area" localSheetId="5">'5) Coques iPhone'!$A$1:$I$89</definedName>
    <definedName name="_xlnm.Print_Area" localSheetId="0">TOTAL!$B$2:$F$15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7" l="1"/>
  <c r="I33" i="7"/>
  <c r="J30" i="7"/>
  <c r="I30" i="7"/>
  <c r="I29" i="7"/>
  <c r="I28" i="7"/>
  <c r="J27" i="7"/>
  <c r="J28" i="7" s="1"/>
  <c r="J29" i="7" s="1"/>
  <c r="I27" i="7"/>
  <c r="I26" i="7"/>
  <c r="I23" i="7"/>
  <c r="I22" i="7"/>
  <c r="I21" i="7"/>
  <c r="J20" i="7"/>
  <c r="J21" i="7" s="1"/>
  <c r="J22" i="7" s="1"/>
  <c r="J23" i="7" s="1"/>
  <c r="I20" i="7"/>
  <c r="I19" i="7"/>
  <c r="I16" i="7"/>
  <c r="J15" i="7"/>
  <c r="J16" i="7" s="1"/>
  <c r="I15" i="7"/>
  <c r="J14" i="7"/>
  <c r="I14" i="7"/>
  <c r="J13" i="7"/>
  <c r="I13" i="7"/>
  <c r="I12" i="7"/>
  <c r="I9" i="7"/>
  <c r="I8" i="7"/>
  <c r="I7" i="7"/>
  <c r="J6" i="7"/>
  <c r="J7" i="7" s="1"/>
  <c r="J8" i="7" s="1"/>
  <c r="J9" i="7" s="1"/>
  <c r="I6" i="7"/>
  <c r="I5" i="7"/>
  <c r="E268" i="6"/>
  <c r="E269" i="6"/>
  <c r="E270" i="6"/>
  <c r="E271" i="6"/>
  <c r="E272" i="6"/>
  <c r="E273" i="6"/>
  <c r="E274" i="6"/>
  <c r="E267" i="6"/>
  <c r="E259" i="6"/>
  <c r="E260" i="6"/>
  <c r="E261" i="6"/>
  <c r="E262" i="6"/>
  <c r="E263" i="6"/>
  <c r="E264" i="6"/>
  <c r="E265" i="6"/>
  <c r="E266" i="6"/>
  <c r="E258" i="6"/>
  <c r="E254" i="6"/>
  <c r="E255" i="6"/>
  <c r="E256" i="6"/>
  <c r="E257" i="6"/>
  <c r="E253" i="6"/>
  <c r="E248" i="6"/>
  <c r="E249" i="6"/>
  <c r="E250" i="6"/>
  <c r="E251" i="6"/>
  <c r="E252" i="6"/>
  <c r="E247" i="6"/>
  <c r="E243" i="6"/>
  <c r="E244" i="6"/>
  <c r="E245" i="6"/>
  <c r="E246" i="6"/>
  <c r="E242" i="6"/>
  <c r="E237" i="6"/>
  <c r="E238" i="6"/>
  <c r="E239" i="6"/>
  <c r="E240" i="6"/>
  <c r="E241" i="6"/>
  <c r="E236" i="6"/>
  <c r="E231" i="6"/>
  <c r="E232" i="6"/>
  <c r="E233" i="6"/>
  <c r="E234" i="6"/>
  <c r="E235" i="6"/>
  <c r="E230" i="6"/>
  <c r="E224" i="6"/>
  <c r="E225" i="6"/>
  <c r="E226" i="6"/>
  <c r="E227" i="6"/>
  <c r="E228" i="6"/>
  <c r="E229" i="6"/>
  <c r="E223" i="6"/>
  <c r="E216" i="6"/>
  <c r="E217" i="6"/>
  <c r="E218" i="6"/>
  <c r="E219" i="6"/>
  <c r="E220" i="6"/>
  <c r="E221" i="6"/>
  <c r="E222" i="6"/>
  <c r="E215" i="6"/>
  <c r="I52" i="5"/>
  <c r="I15" i="5"/>
  <c r="H15" i="5"/>
  <c r="H52" i="5"/>
  <c r="H53" i="5" s="1"/>
  <c r="H54" i="5" s="1"/>
  <c r="H55" i="5" s="1"/>
  <c r="E22" i="6"/>
  <c r="E18" i="6"/>
  <c r="E19" i="6"/>
  <c r="E20" i="6"/>
  <c r="E21" i="6"/>
  <c r="E17" i="6"/>
  <c r="E13" i="6"/>
  <c r="E14" i="6"/>
  <c r="E15" i="6"/>
  <c r="E16" i="6"/>
  <c r="E12" i="6"/>
  <c r="E8" i="6"/>
  <c r="E9" i="6"/>
  <c r="E10" i="6"/>
  <c r="E11" i="6"/>
  <c r="E7" i="6"/>
  <c r="E3" i="6"/>
  <c r="E4" i="6"/>
  <c r="E5" i="6"/>
  <c r="E6" i="6"/>
  <c r="E2" i="6"/>
  <c r="E206" i="6"/>
  <c r="E207" i="6"/>
  <c r="E208" i="6"/>
  <c r="E209" i="6"/>
  <c r="E210" i="6"/>
  <c r="E211" i="6"/>
  <c r="E212" i="6"/>
  <c r="E213" i="6"/>
  <c r="E214" i="6"/>
  <c r="E205" i="6"/>
  <c r="E199" i="6"/>
  <c r="E200" i="6"/>
  <c r="E201" i="6"/>
  <c r="E202" i="6"/>
  <c r="E203" i="6"/>
  <c r="E204" i="6"/>
  <c r="E198" i="6"/>
  <c r="E194" i="6"/>
  <c r="E195" i="6"/>
  <c r="E196" i="6"/>
  <c r="E197" i="6"/>
  <c r="E193" i="6"/>
  <c r="E190" i="6"/>
  <c r="E191" i="6"/>
  <c r="E192" i="6"/>
  <c r="E189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76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63" i="6"/>
  <c r="E159" i="6"/>
  <c r="E160" i="6"/>
  <c r="E161" i="6"/>
  <c r="E162" i="6"/>
  <c r="E158" i="6"/>
  <c r="E154" i="6"/>
  <c r="E155" i="6"/>
  <c r="E156" i="6"/>
  <c r="E157" i="6"/>
  <c r="E153" i="6"/>
  <c r="E149" i="6"/>
  <c r="E150" i="6"/>
  <c r="E151" i="6"/>
  <c r="E152" i="6"/>
  <c r="E148" i="6"/>
  <c r="E144" i="6"/>
  <c r="E145" i="6"/>
  <c r="E146" i="6"/>
  <c r="E147" i="6"/>
  <c r="E143" i="6"/>
  <c r="E141" i="6"/>
  <c r="E142" i="6"/>
  <c r="E140" i="6"/>
  <c r="E136" i="6"/>
  <c r="E137" i="6"/>
  <c r="E138" i="6"/>
  <c r="E139" i="6"/>
  <c r="E135" i="6"/>
  <c r="E131" i="6"/>
  <c r="E132" i="6"/>
  <c r="E133" i="6"/>
  <c r="E134" i="6"/>
  <c r="E130" i="6"/>
  <c r="E129" i="6"/>
  <c r="E128" i="6"/>
  <c r="E127" i="6"/>
  <c r="E125" i="6"/>
  <c r="E126" i="6"/>
  <c r="E124" i="6"/>
  <c r="E122" i="6"/>
  <c r="E123" i="6"/>
  <c r="E121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03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86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70" i="6"/>
  <c r="E60" i="6"/>
  <c r="E61" i="6"/>
  <c r="E62" i="6"/>
  <c r="E63" i="6"/>
  <c r="E64" i="6"/>
  <c r="E65" i="6"/>
  <c r="E66" i="6"/>
  <c r="E67" i="6"/>
  <c r="E68" i="6"/>
  <c r="E69" i="6"/>
  <c r="E59" i="6"/>
  <c r="E49" i="6"/>
  <c r="E50" i="6"/>
  <c r="E51" i="6"/>
  <c r="E52" i="6"/>
  <c r="E53" i="6"/>
  <c r="E54" i="6"/>
  <c r="E55" i="6"/>
  <c r="E56" i="6"/>
  <c r="E57" i="6"/>
  <c r="E58" i="6"/>
  <c r="E48" i="6"/>
  <c r="E42" i="6"/>
  <c r="E43" i="6"/>
  <c r="E44" i="6"/>
  <c r="E45" i="6"/>
  <c r="E46" i="6"/>
  <c r="E47" i="6"/>
  <c r="E41" i="6"/>
  <c r="E40" i="6"/>
  <c r="E39" i="6"/>
  <c r="E36" i="6"/>
  <c r="E37" i="6"/>
  <c r="E38" i="6"/>
  <c r="E35" i="6"/>
  <c r="E32" i="6"/>
  <c r="E33" i="6"/>
  <c r="E34" i="6"/>
  <c r="E31" i="6"/>
  <c r="H48" i="5"/>
  <c r="H17" i="5"/>
  <c r="H18" i="5" s="1"/>
  <c r="H19" i="5" s="1"/>
  <c r="H20" i="5" s="1"/>
  <c r="H21" i="5" s="1"/>
  <c r="B61" i="7"/>
  <c r="I12" i="5"/>
  <c r="I11" i="5"/>
  <c r="I10" i="5"/>
  <c r="I9" i="5"/>
  <c r="I8" i="5"/>
  <c r="I7" i="5"/>
  <c r="I6" i="5"/>
  <c r="I5" i="5"/>
  <c r="E26" i="6"/>
  <c r="E27" i="6"/>
  <c r="E28" i="6"/>
  <c r="E29" i="6"/>
  <c r="E30" i="6"/>
  <c r="E25" i="6"/>
  <c r="E24" i="6"/>
  <c r="E23" i="6"/>
  <c r="H144" i="3"/>
  <c r="I69" i="2"/>
  <c r="H34" i="2"/>
  <c r="I34" i="2" s="1"/>
  <c r="H43" i="2"/>
  <c r="H44" i="2" s="1"/>
  <c r="I44" i="2" s="1"/>
  <c r="H56" i="2"/>
  <c r="H63" i="2" s="1"/>
  <c r="I63" i="2" s="1"/>
  <c r="J57" i="2"/>
  <c r="J58" i="2"/>
  <c r="J59" i="2"/>
  <c r="J60" i="2"/>
  <c r="J61" i="2"/>
  <c r="J62" i="2"/>
  <c r="J63" i="2"/>
  <c r="J64" i="2"/>
  <c r="J65" i="2"/>
  <c r="J66" i="2"/>
  <c r="H23" i="5" l="1"/>
  <c r="I23" i="5" s="1"/>
  <c r="H57" i="2"/>
  <c r="H58" i="5"/>
  <c r="H59" i="5" s="1"/>
  <c r="H60" i="5" s="1"/>
  <c r="H57" i="5"/>
  <c r="I57" i="5" s="1"/>
  <c r="H24" i="5"/>
  <c r="H25" i="5" s="1"/>
  <c r="H26" i="5" s="1"/>
  <c r="H27" i="5" s="1"/>
  <c r="H28" i="5" s="1"/>
  <c r="H45" i="5"/>
  <c r="H46" i="5" s="1"/>
  <c r="I43" i="2"/>
  <c r="H35" i="2"/>
  <c r="H62" i="2"/>
  <c r="I62" i="2" s="1"/>
  <c r="I56" i="2"/>
  <c r="H65" i="2"/>
  <c r="I65" i="2" s="1"/>
  <c r="H51" i="2"/>
  <c r="I51" i="2" s="1"/>
  <c r="H60" i="2"/>
  <c r="I60" i="2" s="1"/>
  <c r="H47" i="2"/>
  <c r="I47" i="2" s="1"/>
  <c r="H46" i="2"/>
  <c r="I46" i="2" s="1"/>
  <c r="H61" i="2"/>
  <c r="I61" i="2" s="1"/>
  <c r="H53" i="2"/>
  <c r="I53" i="2" s="1"/>
  <c r="H49" i="2"/>
  <c r="I49" i="2" s="1"/>
  <c r="H45" i="2"/>
  <c r="I45" i="2" s="1"/>
  <c r="H64" i="2"/>
  <c r="I64" i="2" s="1"/>
  <c r="H50" i="2"/>
  <c r="I50" i="2" s="1"/>
  <c r="H66" i="2"/>
  <c r="I66" i="2" s="1"/>
  <c r="H52" i="2"/>
  <c r="I52" i="2" s="1"/>
  <c r="H48" i="2"/>
  <c r="I48" i="2" s="1"/>
  <c r="I57" i="2" l="1"/>
  <c r="H58" i="2"/>
  <c r="H30" i="5"/>
  <c r="H31" i="5" s="1"/>
  <c r="H32" i="5" s="1"/>
  <c r="H33" i="5" s="1"/>
  <c r="H34" i="5" s="1"/>
  <c r="H35" i="5" s="1"/>
  <c r="H61" i="5"/>
  <c r="H62" i="5" s="1"/>
  <c r="H63" i="5" s="1"/>
  <c r="H64" i="5" s="1"/>
  <c r="H65" i="5" s="1"/>
  <c r="H47" i="5"/>
  <c r="H49" i="5"/>
  <c r="I35" i="2"/>
  <c r="H36" i="2"/>
  <c r="I58" i="2" l="1"/>
  <c r="H59" i="2"/>
  <c r="I59" i="2" s="1"/>
  <c r="H38" i="5"/>
  <c r="H39" i="5" s="1"/>
  <c r="H40" i="5" s="1"/>
  <c r="H41" i="5" s="1"/>
  <c r="H37" i="5"/>
  <c r="I37" i="5" s="1"/>
  <c r="H37" i="2"/>
  <c r="I36" i="2"/>
  <c r="I37" i="2" l="1"/>
  <c r="H38" i="2"/>
  <c r="I44" i="7" l="1"/>
  <c r="H39" i="2"/>
  <c r="I38" i="2"/>
  <c r="I39" i="2" l="1"/>
  <c r="H40" i="2"/>
  <c r="I40" i="2" s="1"/>
  <c r="J44" i="7"/>
  <c r="F18" i="1"/>
  <c r="H17" i="2"/>
  <c r="I17" i="2" s="1"/>
  <c r="H16" i="2"/>
  <c r="I16" i="2" s="1"/>
  <c r="H15" i="2"/>
  <c r="I15" i="2" s="1"/>
  <c r="H14" i="2"/>
  <c r="I14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H5" i="4"/>
  <c r="I5" i="4" s="1"/>
  <c r="H18" i="4"/>
  <c r="H19" i="4" s="1"/>
  <c r="H14" i="4"/>
  <c r="H15" i="4" s="1"/>
  <c r="H9" i="4"/>
  <c r="I9" i="4" s="1"/>
  <c r="B69" i="4"/>
  <c r="I5" i="2" l="1"/>
  <c r="H20" i="2"/>
  <c r="H10" i="4"/>
  <c r="I10" i="4" s="1"/>
  <c r="I18" i="4"/>
  <c r="I19" i="4"/>
  <c r="H20" i="4"/>
  <c r="I14" i="4"/>
  <c r="I15" i="4"/>
  <c r="H11" i="4" l="1"/>
  <c r="I11" i="4" s="1"/>
  <c r="I20" i="4"/>
  <c r="H21" i="4"/>
  <c r="H12" i="4" l="1"/>
  <c r="I12" i="4" s="1"/>
  <c r="H22" i="4"/>
  <c r="I21" i="4"/>
  <c r="H13" i="4" l="1"/>
  <c r="I13" i="4" s="1"/>
  <c r="I22" i="4"/>
  <c r="H23" i="4"/>
  <c r="H24" i="4" l="1"/>
  <c r="I23" i="4"/>
  <c r="H25" i="4" l="1"/>
  <c r="I24" i="4"/>
  <c r="I25" i="4" l="1"/>
  <c r="H26" i="4"/>
  <c r="H27" i="4" l="1"/>
  <c r="I27" i="4" s="1"/>
  <c r="I26" i="4"/>
  <c r="I41" i="5"/>
  <c r="I40" i="5"/>
  <c r="I39" i="5"/>
  <c r="I38" i="5"/>
  <c r="I35" i="5"/>
  <c r="I34" i="5"/>
  <c r="I33" i="5"/>
  <c r="I32" i="5"/>
  <c r="I31" i="5"/>
  <c r="I30" i="5"/>
  <c r="I28" i="5"/>
  <c r="I27" i="5"/>
  <c r="I26" i="5"/>
  <c r="I25" i="5"/>
  <c r="I24" i="5"/>
  <c r="I21" i="5"/>
  <c r="I20" i="5"/>
  <c r="I19" i="5"/>
  <c r="I18" i="5"/>
  <c r="I17" i="5"/>
  <c r="I16" i="5"/>
  <c r="H129" i="3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15" i="3"/>
  <c r="H116" i="3" s="1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27" i="3" s="1"/>
  <c r="H73" i="3"/>
  <c r="H74" i="3" s="1"/>
  <c r="H75" i="3" s="1"/>
  <c r="H76" i="3" s="1"/>
  <c r="H77" i="3" s="1"/>
  <c r="H79" i="3" s="1"/>
  <c r="H80" i="3" s="1"/>
  <c r="H81" i="3" s="1"/>
  <c r="H82" i="3" s="1"/>
  <c r="H83" i="3" s="1"/>
  <c r="H68" i="3"/>
  <c r="H69" i="3" s="1"/>
  <c r="H70" i="3" s="1"/>
  <c r="H64" i="3"/>
  <c r="H65" i="3" s="1"/>
  <c r="H66" i="3" s="1"/>
  <c r="H60" i="3"/>
  <c r="H61" i="3" s="1"/>
  <c r="H62" i="3" s="1"/>
  <c r="H40" i="3"/>
  <c r="H41" i="3" s="1"/>
  <c r="H42" i="3" s="1"/>
  <c r="H43" i="3" s="1"/>
  <c r="H44" i="3" s="1"/>
  <c r="H45" i="3" s="1"/>
  <c r="H46" i="3" s="1"/>
  <c r="H47" i="3" s="1"/>
  <c r="H48" i="3" s="1"/>
  <c r="H49" i="3" s="1"/>
  <c r="H50" i="3" s="1"/>
  <c r="H51" i="3" s="1"/>
  <c r="H52" i="3" s="1"/>
  <c r="H53" i="3" s="1"/>
  <c r="H54" i="3" s="1"/>
  <c r="H55" i="3" s="1"/>
  <c r="H56" i="3" s="1"/>
  <c r="H57" i="3" s="1"/>
  <c r="H22" i="3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5" i="3"/>
  <c r="H6" i="3" s="1"/>
  <c r="H7" i="3" s="1"/>
  <c r="H8" i="3" s="1"/>
  <c r="H9" i="3" s="1"/>
  <c r="H10" i="3" s="1"/>
  <c r="H11" i="3" s="1"/>
  <c r="H12" i="3" s="1"/>
  <c r="H26" i="2"/>
  <c r="H21" i="2"/>
  <c r="H22" i="2" s="1"/>
  <c r="H23" i="2" s="1"/>
  <c r="H89" i="3" l="1"/>
  <c r="H90" i="3" s="1"/>
  <c r="H91" i="3" s="1"/>
  <c r="H92" i="3" s="1"/>
  <c r="H93" i="3" s="1"/>
  <c r="H96" i="3" s="1"/>
  <c r="H97" i="3" s="1"/>
  <c r="H98" i="3" s="1"/>
  <c r="H99" i="3" s="1"/>
  <c r="H100" i="3" s="1"/>
  <c r="H102" i="3" s="1"/>
  <c r="H103" i="3" s="1"/>
  <c r="H104" i="3" s="1"/>
  <c r="H105" i="3" s="1"/>
  <c r="H106" i="3" s="1"/>
  <c r="H108" i="3" s="1"/>
  <c r="H109" i="3" s="1"/>
  <c r="H110" i="3" s="1"/>
  <c r="H111" i="3" s="1"/>
  <c r="H112" i="3" s="1"/>
  <c r="H85" i="3"/>
  <c r="H13" i="3"/>
  <c r="H14" i="3" s="1"/>
  <c r="H15" i="3" s="1"/>
  <c r="H16" i="3" s="1"/>
  <c r="H17" i="3" s="1"/>
  <c r="H18" i="3" s="1"/>
  <c r="H19" i="3" s="1"/>
  <c r="H20" i="3" s="1"/>
  <c r="I29" i="4"/>
  <c r="J29" i="4" s="1"/>
  <c r="I54" i="3"/>
  <c r="I26" i="2"/>
  <c r="H27" i="2"/>
  <c r="H86" i="3" l="1"/>
  <c r="I85" i="3"/>
  <c r="F27" i="1"/>
  <c r="I55" i="3"/>
  <c r="I22" i="2"/>
  <c r="I23" i="2"/>
  <c r="I21" i="2"/>
  <c r="I27" i="2"/>
  <c r="I20" i="2"/>
  <c r="H87" i="3" l="1"/>
  <c r="I87" i="3" s="1"/>
  <c r="I86" i="3"/>
  <c r="I71" i="2"/>
  <c r="I57" i="3"/>
  <c r="I56" i="3"/>
  <c r="B128" i="5"/>
  <c r="H69" i="5"/>
  <c r="H74" i="5" s="1"/>
  <c r="I74" i="5" s="1"/>
  <c r="H68" i="5"/>
  <c r="H73" i="5" s="1"/>
  <c r="I73" i="5" s="1"/>
  <c r="H67" i="5"/>
  <c r="H70" i="5" s="1"/>
  <c r="I70" i="5" s="1"/>
  <c r="I65" i="5"/>
  <c r="I64" i="5"/>
  <c r="I63" i="5"/>
  <c r="I62" i="5"/>
  <c r="I61" i="5"/>
  <c r="I60" i="5"/>
  <c r="I59" i="5"/>
  <c r="I58" i="5"/>
  <c r="I55" i="5"/>
  <c r="I54" i="5"/>
  <c r="I53" i="5"/>
  <c r="I51" i="5"/>
  <c r="I49" i="5"/>
  <c r="I48" i="5"/>
  <c r="I47" i="5"/>
  <c r="I46" i="5"/>
  <c r="I45" i="5"/>
  <c r="I44" i="5"/>
  <c r="B196" i="3"/>
  <c r="I157" i="3"/>
  <c r="H156" i="3"/>
  <c r="I156" i="3" s="1"/>
  <c r="I154" i="3"/>
  <c r="I153" i="3"/>
  <c r="I152" i="3"/>
  <c r="J151" i="3"/>
  <c r="J152" i="3" s="1"/>
  <c r="J153" i="3" s="1"/>
  <c r="J154" i="3" s="1"/>
  <c r="I151" i="3"/>
  <c r="I150" i="3"/>
  <c r="B118" i="2"/>
  <c r="J71" i="2" l="1"/>
  <c r="F21" i="1"/>
  <c r="H71" i="5"/>
  <c r="I71" i="5" s="1"/>
  <c r="I47" i="3"/>
  <c r="I62" i="3"/>
  <c r="I19" i="3"/>
  <c r="I64" i="3"/>
  <c r="I25" i="3"/>
  <c r="I31" i="3"/>
  <c r="I70" i="3"/>
  <c r="I37" i="3"/>
  <c r="I27" i="3"/>
  <c r="I7" i="3"/>
  <c r="I38" i="3"/>
  <c r="H72" i="5"/>
  <c r="I72" i="5" s="1"/>
  <c r="I83" i="3"/>
  <c r="I17" i="3"/>
  <c r="I40" i="3"/>
  <c r="I96" i="3"/>
  <c r="I18" i="3"/>
  <c r="I46" i="3"/>
  <c r="I115" i="3"/>
  <c r="I120" i="3"/>
  <c r="I130" i="3"/>
  <c r="I139" i="3"/>
  <c r="I117" i="3"/>
  <c r="I141" i="3"/>
  <c r="I132" i="3"/>
  <c r="I129" i="3"/>
  <c r="I138" i="3"/>
  <c r="I119" i="3"/>
  <c r="I124" i="3"/>
  <c r="I116" i="3"/>
  <c r="I125" i="3"/>
  <c r="I135" i="3"/>
  <c r="I118" i="3"/>
  <c r="I127" i="3"/>
  <c r="I123" i="3"/>
  <c r="I121" i="3"/>
  <c r="I131" i="3"/>
  <c r="I140" i="3"/>
  <c r="I126" i="3"/>
  <c r="I136" i="3"/>
  <c r="I122" i="3"/>
  <c r="I137" i="3"/>
  <c r="I133" i="3"/>
  <c r="I134" i="3"/>
  <c r="I6" i="3"/>
  <c r="I26" i="3"/>
  <c r="I52" i="3"/>
  <c r="I12" i="3"/>
  <c r="I32" i="3"/>
  <c r="I61" i="3"/>
  <c r="I67" i="5"/>
  <c r="I20" i="3"/>
  <c r="I48" i="3"/>
  <c r="I8" i="3"/>
  <c r="I33" i="3"/>
  <c r="I53" i="3"/>
  <c r="I28" i="3"/>
  <c r="I42" i="3"/>
  <c r="I66" i="3"/>
  <c r="I15" i="3"/>
  <c r="I43" i="3"/>
  <c r="I11" i="3"/>
  <c r="I23" i="3"/>
  <c r="I29" i="3"/>
  <c r="I44" i="3"/>
  <c r="I50" i="3"/>
  <c r="I68" i="3"/>
  <c r="I13" i="3"/>
  <c r="I41" i="3"/>
  <c r="I65" i="3"/>
  <c r="I9" i="3"/>
  <c r="I14" i="3"/>
  <c r="I34" i="3"/>
  <c r="I49" i="3"/>
  <c r="I10" i="3"/>
  <c r="I22" i="3"/>
  <c r="I35" i="3"/>
  <c r="I5" i="3"/>
  <c r="I16" i="3"/>
  <c r="I24" i="3"/>
  <c r="I30" i="3"/>
  <c r="I36" i="3"/>
  <c r="I45" i="3"/>
  <c r="I51" i="3"/>
  <c r="I60" i="3"/>
  <c r="I69" i="3"/>
  <c r="I68" i="5"/>
  <c r="I69" i="5"/>
  <c r="H77" i="5" l="1"/>
  <c r="I76" i="3"/>
  <c r="I73" i="3"/>
  <c r="I89" i="3"/>
  <c r="I75" i="3"/>
  <c r="I91" i="3"/>
  <c r="I79" i="3"/>
  <c r="I77" i="3"/>
  <c r="I90" i="3"/>
  <c r="I98" i="3"/>
  <c r="I99" i="3"/>
  <c r="I108" i="3"/>
  <c r="I102" i="3"/>
  <c r="I110" i="3"/>
  <c r="I100" i="3"/>
  <c r="I109" i="3"/>
  <c r="I80" i="3"/>
  <c r="I77" i="5" l="1"/>
  <c r="H78" i="5"/>
  <c r="I74" i="3"/>
  <c r="I106" i="3"/>
  <c r="I81" i="3"/>
  <c r="I103" i="3"/>
  <c r="I97" i="3"/>
  <c r="I105" i="3"/>
  <c r="I112" i="3"/>
  <c r="I93" i="3"/>
  <c r="I82" i="3"/>
  <c r="I78" i="5" l="1"/>
  <c r="H80" i="5"/>
  <c r="H81" i="5" s="1"/>
  <c r="H84" i="5" s="1"/>
  <c r="I92" i="3"/>
  <c r="I104" i="3"/>
  <c r="I111" i="3"/>
  <c r="I81" i="5"/>
  <c r="I80" i="5"/>
  <c r="H85" i="5" l="1"/>
  <c r="H86" i="5" s="1"/>
  <c r="I84" i="5"/>
  <c r="H88" i="5" l="1"/>
  <c r="I88" i="5" s="1"/>
  <c r="H87" i="5"/>
  <c r="I87" i="5" s="1"/>
  <c r="I86" i="5"/>
  <c r="H89" i="5"/>
  <c r="I89" i="5" s="1"/>
  <c r="I85" i="5"/>
  <c r="I91" i="5" l="1"/>
  <c r="F30" i="1" l="1"/>
  <c r="K91" i="5"/>
  <c r="I144" i="3"/>
  <c r="H145" i="3"/>
  <c r="H146" i="3" l="1"/>
  <c r="I145" i="3"/>
  <c r="H147" i="3" l="1"/>
  <c r="I147" i="3" s="1"/>
  <c r="I146" i="3"/>
  <c r="I159" i="3" s="1"/>
  <c r="J159" i="3" l="1"/>
  <c r="F24" i="1"/>
  <c r="F32" i="1" l="1"/>
  <c r="F33" i="1" s="1"/>
  <c r="F34" i="1" s="1"/>
</calcChain>
</file>

<file path=xl/sharedStrings.xml><?xml version="1.0" encoding="utf-8"?>
<sst xmlns="http://schemas.openxmlformats.org/spreadsheetml/2006/main" count="1346" uniqueCount="555">
  <si>
    <t>Désignation</t>
  </si>
  <si>
    <t>Une marque de Kokenstok SAS</t>
  </si>
  <si>
    <t>SLVS-000001</t>
  </si>
  <si>
    <t>Pochette ordi. 13"</t>
  </si>
  <si>
    <t>Spying Cat</t>
  </si>
  <si>
    <t>SLVS-000002</t>
  </si>
  <si>
    <t>Midnight Lemons</t>
  </si>
  <si>
    <t>SLVS-000003</t>
  </si>
  <si>
    <t>Springtime Bloom</t>
  </si>
  <si>
    <t>SLVS-000004</t>
  </si>
  <si>
    <t>Sand Leopard</t>
  </si>
  <si>
    <t>SLVS-000005</t>
  </si>
  <si>
    <t>Olive Leopard</t>
  </si>
  <si>
    <t>SLVS-000006</t>
  </si>
  <si>
    <t>Coral Cranes</t>
  </si>
  <si>
    <t>SLVB-000001</t>
  </si>
  <si>
    <t>Pochette ordi. 15"</t>
  </si>
  <si>
    <t>SLVB-000002</t>
  </si>
  <si>
    <t>SLVB-000003</t>
  </si>
  <si>
    <t>SLVB-000004</t>
  </si>
  <si>
    <t>SLVB-000005</t>
  </si>
  <si>
    <t>SLVB-000006</t>
  </si>
  <si>
    <t>SLVT-000001</t>
  </si>
  <si>
    <t>SLVT-000002</t>
  </si>
  <si>
    <t>SLVT-000003</t>
  </si>
  <si>
    <t>SLVT-000004</t>
  </si>
  <si>
    <t>SLVT-000005</t>
  </si>
  <si>
    <t>SLVT-000006</t>
  </si>
  <si>
    <t>PCHS-000001</t>
  </si>
  <si>
    <t>PCHS-000002</t>
  </si>
  <si>
    <t>PCHS-000003</t>
  </si>
  <si>
    <t>PCHS-000004</t>
  </si>
  <si>
    <t>PCHS-000006</t>
  </si>
  <si>
    <t>PCHL-000001</t>
  </si>
  <si>
    <t>PCHL-000002</t>
  </si>
  <si>
    <t>PCHL-000003</t>
  </si>
  <si>
    <t>PCHL-000004</t>
  </si>
  <si>
    <t>PCHL-000006</t>
  </si>
  <si>
    <t>POSSLVB-000001</t>
  </si>
  <si>
    <t>Petite Pochette Vanity</t>
  </si>
  <si>
    <t>Grande Pochette Vanity</t>
  </si>
  <si>
    <t xml:space="preserve"> </t>
  </si>
  <si>
    <t>EAN</t>
  </si>
  <si>
    <t>Cobalt Blue</t>
  </si>
  <si>
    <t>SLV13N-CL-VCGRN</t>
  </si>
  <si>
    <t>Victorian Green</t>
  </si>
  <si>
    <t>SLV13N-CL-COBLU</t>
  </si>
  <si>
    <t>SLV13N-CL-CFGRY</t>
  </si>
  <si>
    <t>Coffee Grey</t>
  </si>
  <si>
    <t>SLV15N-CL-VCGRN</t>
  </si>
  <si>
    <t>SLV15N-CL-COBLU</t>
  </si>
  <si>
    <t>SLV15N-CL-CFGRY</t>
  </si>
  <si>
    <t>SLVTAB-CL-VCGRN</t>
  </si>
  <si>
    <t>SLVTAB-CL-COBLU</t>
  </si>
  <si>
    <t>SLVTAB-CL-CFGRY</t>
  </si>
  <si>
    <t>Pochette iPad</t>
  </si>
  <si>
    <t xml:space="preserve">Pochette ordi. 13" </t>
  </si>
  <si>
    <t>Birds of Paradise</t>
  </si>
  <si>
    <t>Retro Oranges</t>
  </si>
  <si>
    <t>Dancing Trees</t>
  </si>
  <si>
    <t>Swimming Tigers</t>
  </si>
  <si>
    <t>Midnight Garden</t>
  </si>
  <si>
    <t>Rose Leopard</t>
  </si>
  <si>
    <t xml:space="preserve">SLVS-000008 </t>
  </si>
  <si>
    <t xml:space="preserve">SLVS-000013 </t>
  </si>
  <si>
    <t xml:space="preserve">SLVT-000008 </t>
  </si>
  <si>
    <t xml:space="preserve">SLVT-000009 </t>
  </si>
  <si>
    <t>SLVT-000010</t>
  </si>
  <si>
    <t>SLVT-000011</t>
  </si>
  <si>
    <t>SLVT-000013</t>
  </si>
  <si>
    <t>SLVB-000013</t>
  </si>
  <si>
    <t>SLVB-000011</t>
  </si>
  <si>
    <t>SLVB-000008</t>
  </si>
  <si>
    <t>PCHS-000009</t>
  </si>
  <si>
    <t>PCHS-000010</t>
  </si>
  <si>
    <t>PCHS-000011</t>
  </si>
  <si>
    <t>PCHS-000012</t>
  </si>
  <si>
    <t>PCHS-000013</t>
  </si>
  <si>
    <t>PCHL-000009</t>
  </si>
  <si>
    <t>PCHL-000010</t>
  </si>
  <si>
    <t>PCHL-000011</t>
  </si>
  <si>
    <t>PCHL-000012</t>
  </si>
  <si>
    <t>PCHL-000013</t>
  </si>
  <si>
    <t xml:space="preserve">Trousse de toilette </t>
  </si>
  <si>
    <t xml:space="preserve">Prix Vente Conseillé (€ T.T.C) </t>
  </si>
  <si>
    <t xml:space="preserve">Coefficient </t>
  </si>
  <si>
    <t>Dancing trees</t>
  </si>
  <si>
    <t>DeepJungle</t>
  </si>
  <si>
    <t>SLVB-000020</t>
  </si>
  <si>
    <t>SLVT-000020</t>
  </si>
  <si>
    <t>SLVS-000020</t>
  </si>
  <si>
    <t>Deep Jungle</t>
  </si>
  <si>
    <t>Coral Red</t>
  </si>
  <si>
    <t>Infinity Black</t>
  </si>
  <si>
    <t>iPhone 13</t>
  </si>
  <si>
    <t>iPhone 13 mini</t>
  </si>
  <si>
    <t>SLC-I13MN-MG-04</t>
  </si>
  <si>
    <t>SLC-I13MN-MG-99</t>
  </si>
  <si>
    <t>SLC-ISE20-MG-02</t>
  </si>
  <si>
    <t>SLC-ISE20-MG-04</t>
  </si>
  <si>
    <t>SLC-ISE20-MG-06</t>
  </si>
  <si>
    <t>SLC-ISE20-MG-08</t>
  </si>
  <si>
    <t>SLC-ISE20-MG-99</t>
  </si>
  <si>
    <t>Modèle</t>
  </si>
  <si>
    <t>iPhone SE2 + 678</t>
  </si>
  <si>
    <t>Gratuit(s) pour implantation</t>
  </si>
  <si>
    <t>Pochettes Vanity</t>
  </si>
  <si>
    <t>Pochette ordi. 13' et 14'</t>
  </si>
  <si>
    <t>Pochette ordi. 15'</t>
  </si>
  <si>
    <t>SLVB-000021</t>
  </si>
  <si>
    <t>SLVS-000021</t>
  </si>
  <si>
    <t>Housses avec Mémoire de Forme</t>
  </si>
  <si>
    <t>Camel</t>
  </si>
  <si>
    <t>Olive</t>
  </si>
  <si>
    <t>Sand</t>
  </si>
  <si>
    <t>Carmin</t>
  </si>
  <si>
    <t>SLVT-000021</t>
  </si>
  <si>
    <t>SLVT-000023</t>
  </si>
  <si>
    <t>Glowing Forest</t>
  </si>
  <si>
    <t>SLVS-000022</t>
  </si>
  <si>
    <t>SLVS-000023</t>
  </si>
  <si>
    <t>SLVB-000022</t>
  </si>
  <si>
    <t>SLVB-000023</t>
  </si>
  <si>
    <t>Canvas Flowers Light</t>
  </si>
  <si>
    <t>Canvas Flowers Dark</t>
  </si>
  <si>
    <t>Canvas Flowers</t>
  </si>
  <si>
    <t>Light</t>
  </si>
  <si>
    <t>Dark</t>
  </si>
  <si>
    <t>MFSLV-13IN-0005</t>
  </si>
  <si>
    <t>MFSLV-13IN-0004</t>
  </si>
  <si>
    <t>MFSLV-13IN-0003</t>
  </si>
  <si>
    <t>MFSLV-13IN-0002</t>
  </si>
  <si>
    <t>MFSLV-13IN-0001</t>
  </si>
  <si>
    <t>pour housse</t>
  </si>
  <si>
    <t>SLV13N-AT-0001</t>
  </si>
  <si>
    <t>SLV14N-AT-0001</t>
  </si>
  <si>
    <t>SLV16N-AT-0001</t>
  </si>
  <si>
    <t>SLV13N-AT-0002</t>
  </si>
  <si>
    <t>SLV13N-AT-0003</t>
  </si>
  <si>
    <t>SLV13N-AT-0004</t>
  </si>
  <si>
    <t>SLV14N-AT-0002</t>
  </si>
  <si>
    <t>SLV16N-AT-0002</t>
  </si>
  <si>
    <t>Gris clair</t>
  </si>
  <si>
    <t>Noir</t>
  </si>
  <si>
    <t>Bleu</t>
  </si>
  <si>
    <t>Vert</t>
  </si>
  <si>
    <t>Bordeau</t>
  </si>
  <si>
    <t>SLC-I14-MG-01</t>
  </si>
  <si>
    <t>SLC-I14-MG-07</t>
  </si>
  <si>
    <t>SLC-I14-MG-08</t>
  </si>
  <si>
    <t>SLC-I14-MG-09</t>
  </si>
  <si>
    <t>iPhone 14</t>
  </si>
  <si>
    <t>Majorelle Blue</t>
  </si>
  <si>
    <t>SLC-I14P-MG-01</t>
  </si>
  <si>
    <t>SLC-I14P-MG-04</t>
  </si>
  <si>
    <t>SLC-I14P-MG-09</t>
  </si>
  <si>
    <t>iPhone 14 Pro</t>
  </si>
  <si>
    <t>iPhone 14 Max</t>
  </si>
  <si>
    <t>iPhone 14 Pro Max</t>
  </si>
  <si>
    <t>SLC-I14MX-MG-01</t>
  </si>
  <si>
    <t>SLC-I14MX-MG-04</t>
  </si>
  <si>
    <t>SLC-I14MX-MG-05</t>
  </si>
  <si>
    <t>SLC-I14MX-MG-07</t>
  </si>
  <si>
    <t>SLC-I14MX-MG-08</t>
  </si>
  <si>
    <t>SLC-I14MX-MG-09</t>
  </si>
  <si>
    <t>SLC-I14MX-MG-99</t>
  </si>
  <si>
    <t>SLC-I14PM-MG-01</t>
  </si>
  <si>
    <t>SLC-I14PM-MG-04</t>
  </si>
  <si>
    <t>SLC-I14PM-MG-05</t>
  </si>
  <si>
    <t>SLC-I14PM-MG-07</t>
  </si>
  <si>
    <t>SLC-I14PM-MG-08</t>
  </si>
  <si>
    <t>SLC-I14PM-MG-09</t>
  </si>
  <si>
    <t>PCHS-000022</t>
  </si>
  <si>
    <t>PCHS-000023</t>
  </si>
  <si>
    <t>PCHL-000022</t>
  </si>
  <si>
    <t>PCHL-000023</t>
  </si>
  <si>
    <t>Total € H.T</t>
  </si>
  <si>
    <t>Total € T.T.C</t>
  </si>
  <si>
    <t>Meuble Magasin</t>
  </si>
  <si>
    <t>Gratuit après implantation</t>
  </si>
  <si>
    <t>MOBILIER-00001</t>
  </si>
  <si>
    <t>SLV14N-AT-0003</t>
  </si>
  <si>
    <t>SLV14N-AT-0004</t>
  </si>
  <si>
    <t>SLV16N-AT-0004</t>
  </si>
  <si>
    <t>SLV16N-AT-0003</t>
  </si>
  <si>
    <t>Flowers Canvas Dark</t>
  </si>
  <si>
    <t>TLTBM-DS-DRKCAN</t>
  </si>
  <si>
    <t>TLTBM-DS-DPJGL</t>
  </si>
  <si>
    <t>TLTBM-DS-GLFOR</t>
  </si>
  <si>
    <t>PCHL-000020</t>
  </si>
  <si>
    <t>PCHS-000020</t>
  </si>
  <si>
    <t>FNP-M-DS-0001</t>
  </si>
  <si>
    <t>Wild Tiger</t>
  </si>
  <si>
    <t>FNP-M-CL-0001</t>
  </si>
  <si>
    <t>FNP-M-CL-0002</t>
  </si>
  <si>
    <t>FNP-M-CL-0003</t>
  </si>
  <si>
    <t>FNP-M-CL-0004</t>
  </si>
  <si>
    <t>FNP-M-CL-0005</t>
  </si>
  <si>
    <t>FNP-M-CL-0006</t>
  </si>
  <si>
    <t>FNP-M-CL-0007</t>
  </si>
  <si>
    <t>FNP-M-CL-0008</t>
  </si>
  <si>
    <t>FNP-M-CL-0009</t>
  </si>
  <si>
    <t>FNP-M-CL-0010</t>
  </si>
  <si>
    <t>APBG-DS-0001</t>
  </si>
  <si>
    <t>APBG-CL-0001</t>
  </si>
  <si>
    <t>APBG-CL-0002</t>
  </si>
  <si>
    <t>APBG-CL-0003</t>
  </si>
  <si>
    <t>APBG-CL-0004</t>
  </si>
  <si>
    <t>APBG-CL-0005</t>
  </si>
  <si>
    <t>APBG-CL-0006</t>
  </si>
  <si>
    <t>APBG-CL-0007</t>
  </si>
  <si>
    <t>APBG-CL-0008</t>
  </si>
  <si>
    <t>APBG-CL-0009</t>
  </si>
  <si>
    <t>APBG-CL-0010</t>
  </si>
  <si>
    <t xml:space="preserve">Etui Airpod </t>
  </si>
  <si>
    <t>UBAN-ETUI-PACK</t>
  </si>
  <si>
    <t xml:space="preserve">Black </t>
  </si>
  <si>
    <t>SLV13N-AT-0005</t>
  </si>
  <si>
    <t>SLV14N-AT-0005</t>
  </si>
  <si>
    <t>SLV16N-AT-0005</t>
  </si>
  <si>
    <t>SLV13N-ATC-0001</t>
  </si>
  <si>
    <t>SLV13N-ATC-0002</t>
  </si>
  <si>
    <t>SLV13N-ATC-0007</t>
  </si>
  <si>
    <t>SLV13N-ATC-0008</t>
  </si>
  <si>
    <t>SLV13N-ATC-0009</t>
  </si>
  <si>
    <t>SLV14N-ATC-0001</t>
  </si>
  <si>
    <t>SLV14N-ATC-0002</t>
  </si>
  <si>
    <t>SLV14N-ATC-0007</t>
  </si>
  <si>
    <t>SLV14N-ATC-0008</t>
  </si>
  <si>
    <t>SLV14N-ATC-0009</t>
  </si>
  <si>
    <t>SLV16N-ATC-0001</t>
  </si>
  <si>
    <t>SLV16N-ATC-0002</t>
  </si>
  <si>
    <t>SLV16N-ATC-0007</t>
  </si>
  <si>
    <t>SLV16N-ATC-0008</t>
  </si>
  <si>
    <t>SLV16N-ATC-0009</t>
  </si>
  <si>
    <t>Persian Blue</t>
  </si>
  <si>
    <t>Chilli Red</t>
  </si>
  <si>
    <t>Housses "Dessin"</t>
  </si>
  <si>
    <t>Housses "Classique"</t>
  </si>
  <si>
    <t>Housses "Atelier"</t>
  </si>
  <si>
    <t>Housses "Atelier Canvas"</t>
  </si>
  <si>
    <t>Trousses de toilette</t>
  </si>
  <si>
    <t>Pochette ordi. 13'</t>
  </si>
  <si>
    <t>Pochette ordi. 14'</t>
  </si>
  <si>
    <t>Pochette ordi. 16'</t>
  </si>
  <si>
    <t>Mocking Parrots</t>
  </si>
  <si>
    <t>Lost Valley</t>
  </si>
  <si>
    <t>Modern Bliss</t>
  </si>
  <si>
    <t>SLVS-000024</t>
  </si>
  <si>
    <t>SLVS-000025</t>
  </si>
  <si>
    <t>SLVS-000026</t>
  </si>
  <si>
    <t>SLVS-000027</t>
  </si>
  <si>
    <t>SLVB-000024</t>
  </si>
  <si>
    <t>SLVB-000025</t>
  </si>
  <si>
    <t>SLVB-000026</t>
  </si>
  <si>
    <t>SLVB-000027</t>
  </si>
  <si>
    <t>SLVT-000024</t>
  </si>
  <si>
    <t>SLVT-000025</t>
  </si>
  <si>
    <t>SLVT-000026</t>
  </si>
  <si>
    <t>SLVT-000027</t>
  </si>
  <si>
    <t>jean@casyx.com</t>
  </si>
  <si>
    <t>www.casyx.com</t>
  </si>
  <si>
    <t>Safari</t>
  </si>
  <si>
    <t>Bleu Paon</t>
  </si>
  <si>
    <t>Rouge Toscan</t>
  </si>
  <si>
    <t>Sable</t>
  </si>
  <si>
    <t>Coton Naturel</t>
  </si>
  <si>
    <t>Rouge Garance</t>
  </si>
  <si>
    <t>Vert Olive</t>
  </si>
  <si>
    <t>Noir Profond</t>
  </si>
  <si>
    <t>Terracotta</t>
  </si>
  <si>
    <t>Jaune Estival</t>
  </si>
  <si>
    <t>Bleu Majorelle</t>
  </si>
  <si>
    <t>Nude</t>
  </si>
  <si>
    <t>Gekko Green</t>
  </si>
  <si>
    <t>SLC-I14P-MG-10</t>
  </si>
  <si>
    <t>SLC-I14P-MG-11</t>
  </si>
  <si>
    <t>SLC-I14-MG-10</t>
  </si>
  <si>
    <t>SLC-I14-MG-11</t>
  </si>
  <si>
    <t>SLC-I14MX-MG-10</t>
  </si>
  <si>
    <t>SLC-I14MX-MG-11</t>
  </si>
  <si>
    <t>SLC-I14PM-MG-10</t>
  </si>
  <si>
    <t>SLC-I14PM-MG-11</t>
  </si>
  <si>
    <t>Shadow Black</t>
  </si>
  <si>
    <t>BP-STRMR-0002</t>
  </si>
  <si>
    <t>Misty Grey</t>
  </si>
  <si>
    <t>BP-STRMR-0003</t>
  </si>
  <si>
    <t xml:space="preserve">Rainforest Green </t>
  </si>
  <si>
    <t>BP-STRMR-0004</t>
  </si>
  <si>
    <t>Abyss Blue</t>
  </si>
  <si>
    <t>BP-STRMR-0005</t>
  </si>
  <si>
    <t>Desert</t>
  </si>
  <si>
    <t>BP-TUNMR-0001</t>
  </si>
  <si>
    <t>Black</t>
  </si>
  <si>
    <t>BP-TUNMR-0002</t>
  </si>
  <si>
    <t>Sac à dos modèle STORM</t>
  </si>
  <si>
    <t>Sac à dos modèle TUNDRA</t>
  </si>
  <si>
    <t>Nom :</t>
  </si>
  <si>
    <t>Adresse de livraison :</t>
  </si>
  <si>
    <t>Mail facturation :</t>
  </si>
  <si>
    <t xml:space="preserve"> Tél : 06 77 75 24 83</t>
  </si>
  <si>
    <t>Sous-total</t>
  </si>
  <si>
    <t>TVA € H.T</t>
  </si>
  <si>
    <t xml:space="preserve">Quelle idée de votre part de lire jusque cette ligne </t>
  </si>
  <si>
    <t>Sous-total € H.T</t>
  </si>
  <si>
    <t>SLC-I15-MG-01</t>
  </si>
  <si>
    <t>iPhone 15</t>
  </si>
  <si>
    <t>SLC-I15-MG-04</t>
  </si>
  <si>
    <t>SLC-I15-MG-05</t>
  </si>
  <si>
    <t>SLC-I15-MG-09</t>
  </si>
  <si>
    <t>SLC-I15-MG-10</t>
  </si>
  <si>
    <t>SLC-I15-MG-11</t>
  </si>
  <si>
    <t>SLC-I15-MG-99</t>
  </si>
  <si>
    <t>SLC-I15P-MG-01</t>
  </si>
  <si>
    <t>iPhone 15 Pro</t>
  </si>
  <si>
    <t>SLC-I15P-MG-07</t>
  </si>
  <si>
    <t>SLC-I15P-MG-09</t>
  </si>
  <si>
    <t>SLC-I15P-MG-10</t>
  </si>
  <si>
    <t>SLC-I15P-MG-11</t>
  </si>
  <si>
    <t>SLC-I15P-MG-99</t>
  </si>
  <si>
    <t>SLC-I15MX-MG-01</t>
  </si>
  <si>
    <t>iPhone 15 Max</t>
  </si>
  <si>
    <t>SLC-I15MX-MG-04</t>
  </si>
  <si>
    <t>SLC-I15MX-MG-05</t>
  </si>
  <si>
    <t>SLC-I15MX-MG-07</t>
  </si>
  <si>
    <t>SLC-I15MX-MG-10</t>
  </si>
  <si>
    <t>SLC-I15MX-MG-11</t>
  </si>
  <si>
    <t>iPhone 15 Pro Max</t>
  </si>
  <si>
    <t>SLC-I15PM-MG-04</t>
  </si>
  <si>
    <t>SLC-I15PM-MG-09</t>
  </si>
  <si>
    <t>SLC-I15PM-MG-10</t>
  </si>
  <si>
    <t>SLC-I15PM-MG-11</t>
  </si>
  <si>
    <t>SLC-I15PM-MG-99</t>
  </si>
  <si>
    <t xml:space="preserve">Pack cordons universels </t>
  </si>
  <si>
    <t>UCORD-CORD-PACK</t>
  </si>
  <si>
    <t>Cordons universels à l'unité</t>
  </si>
  <si>
    <t>UCORD-CORD-0001</t>
  </si>
  <si>
    <t xml:space="preserve">Cordon universel </t>
  </si>
  <si>
    <t>Blanc Royal</t>
  </si>
  <si>
    <t>UCORD-CORD-0002</t>
  </si>
  <si>
    <t>Bleu Givre</t>
  </si>
  <si>
    <t>UCORD-CORD-0003</t>
  </si>
  <si>
    <t>Rose Poudré</t>
  </si>
  <si>
    <t>UCORD-CORD-0004</t>
  </si>
  <si>
    <t>Noir Précieux</t>
  </si>
  <si>
    <t>UCORD-CORD-0005</t>
  </si>
  <si>
    <t>Vert Militaire</t>
  </si>
  <si>
    <t>UCORD-BDS-0101</t>
  </si>
  <si>
    <t>Perles impériales</t>
  </si>
  <si>
    <t>UCORD-CHN-0201</t>
  </si>
  <si>
    <t>Chaine Or intense</t>
  </si>
  <si>
    <t>Chaines universelles</t>
  </si>
  <si>
    <t>UCHN-LAR-0003</t>
  </si>
  <si>
    <t xml:space="preserve">Chaine universelle </t>
  </si>
  <si>
    <t>UCHN-MED-0999</t>
  </si>
  <si>
    <t>Ecailles</t>
  </si>
  <si>
    <t>UCHN-LAR-0010</t>
  </si>
  <si>
    <t>Infinite Black</t>
  </si>
  <si>
    <t>UCHN-LAR-0011</t>
  </si>
  <si>
    <t>Khaki Green - Vert</t>
  </si>
  <si>
    <t>UCHN-LAR-0012</t>
  </si>
  <si>
    <t>Ceramic</t>
  </si>
  <si>
    <t>UCHN-LAR-0014</t>
  </si>
  <si>
    <t>Ivory</t>
  </si>
  <si>
    <t>UCHN-LAR-0015</t>
  </si>
  <si>
    <t>Bleu fumé</t>
  </si>
  <si>
    <t>UCHN-LAR-0016</t>
  </si>
  <si>
    <t>Rose Fumé</t>
  </si>
  <si>
    <t>Pack decouverte 42 produits avec Presentoir CASYX gratuit</t>
  </si>
  <si>
    <t xml:space="preserve">           * Gratuit implantation -&gt; Display intégrant tous les produits</t>
  </si>
  <si>
    <t>UCHN-LAR-0017</t>
  </si>
  <si>
    <t>UCHN-LAR-0018</t>
  </si>
  <si>
    <t>Vert flash</t>
  </si>
  <si>
    <t>Petit support doré magasin</t>
  </si>
  <si>
    <t>Etuis Airpod Coton Bio</t>
  </si>
  <si>
    <t>FNP-M-VL-0001</t>
  </si>
  <si>
    <t>FNP-M-VL-0005</t>
  </si>
  <si>
    <t>FNP-M-VL-0004</t>
  </si>
  <si>
    <t>FNP-M-VL-0003</t>
  </si>
  <si>
    <t>FNP-M-VL-0002</t>
  </si>
  <si>
    <t>Sacoche banane Velours</t>
  </si>
  <si>
    <t xml:space="preserve">Sacoche banane Velours </t>
  </si>
  <si>
    <t>Bleu Nuit</t>
  </si>
  <si>
    <t>Nordeaux</t>
  </si>
  <si>
    <t>Sacoche banane Coton Bio</t>
  </si>
  <si>
    <t>FNP-M-GL-0001</t>
  </si>
  <si>
    <t xml:space="preserve">
BP-TRNMR-0001</t>
  </si>
  <si>
    <t xml:space="preserve">
BP-TRNMR-0002</t>
  </si>
  <si>
    <t xml:space="preserve">
BP-TRNMR-0003</t>
  </si>
  <si>
    <t xml:space="preserve">
BP-TRNMR-0004</t>
  </si>
  <si>
    <t xml:space="preserve">
BP-TRNMR-0005</t>
  </si>
  <si>
    <t xml:space="preserve">
BP-TRNMR-0006</t>
  </si>
  <si>
    <t xml:space="preserve">
BP-TRNMR-0007</t>
  </si>
  <si>
    <t xml:space="preserve">
BP-TRNMR-0008</t>
  </si>
  <si>
    <t>Frost Ice</t>
  </si>
  <si>
    <t xml:space="preserve">
Rainforest Green</t>
  </si>
  <si>
    <t xml:space="preserve">
Abyss Blue</t>
  </si>
  <si>
    <t xml:space="preserve">
Dusk Pink</t>
  </si>
  <si>
    <t xml:space="preserve">
Pine Forest</t>
  </si>
  <si>
    <t xml:space="preserve">
Mint</t>
  </si>
  <si>
    <t xml:space="preserve">
BP-TRNMX-0001</t>
  </si>
  <si>
    <t xml:space="preserve">
BP-TRNMX-0003</t>
  </si>
  <si>
    <t xml:space="preserve">
BP-TRNMX-0004</t>
  </si>
  <si>
    <t xml:space="preserve">
BP-TRNMX-0007</t>
  </si>
  <si>
    <t xml:space="preserve">           * Gratuit implantation -&gt; Display 70 cm x 70 cm intégrant 30 produits</t>
  </si>
  <si>
    <t>Rainforest Green</t>
  </si>
  <si>
    <t>BAPD-9POS-0001</t>
  </si>
  <si>
    <t>Display Sac à dos</t>
  </si>
  <si>
    <t xml:space="preserve">           * Gratuit implantation -&gt; Display 65 cm x 30 cm intégrant 40 produits</t>
  </si>
  <si>
    <t>Dispaly sac à dos-&gt;</t>
  </si>
  <si>
    <t>SLV15N-AT-0001</t>
  </si>
  <si>
    <t>SLV15N-AT-0002</t>
  </si>
  <si>
    <t>SLV15N-AT-0003</t>
  </si>
  <si>
    <t>SLC-I16-MG-99</t>
  </si>
  <si>
    <t>SLC-I16MX-MG-99</t>
  </si>
  <si>
    <t>SLC-I16P-MG-99</t>
  </si>
  <si>
    <t>SLC-I16PM-MG-99</t>
  </si>
  <si>
    <t>SLC-I16-MG-S1</t>
  </si>
  <si>
    <t>SLC-I16MX-MG-S1</t>
  </si>
  <si>
    <t>SLC-I16P-MG-S1</t>
  </si>
  <si>
    <t>SLC-I16PM-MG-S1</t>
  </si>
  <si>
    <t>iPhone 16</t>
  </si>
  <si>
    <t>iPhone 16 Max</t>
  </si>
  <si>
    <t>iPhone 16 Pro</t>
  </si>
  <si>
    <t>iPhone 16 Pro Max</t>
  </si>
  <si>
    <t>Noire fumée</t>
  </si>
  <si>
    <t>"TORNADO" -&gt;</t>
  </si>
  <si>
    <t>"STORM" -&gt;</t>
  </si>
  <si>
    <t>"TUNDRA" -&gt;</t>
  </si>
  <si>
    <t>CHRG-NMD-X1-001</t>
  </si>
  <si>
    <t>CHRG-NMD-X1-002</t>
  </si>
  <si>
    <t>CHRG-NMD-X1-003</t>
  </si>
  <si>
    <t>CHRG-NMD-X1-004</t>
  </si>
  <si>
    <t>CHRG-NMD-X1-005</t>
  </si>
  <si>
    <t>CHRG-TB3-A1-001</t>
  </si>
  <si>
    <t>CHRG-TB3-A1-002</t>
  </si>
  <si>
    <t>CHRG-TB3-A1-003</t>
  </si>
  <si>
    <t>CHRG-TB3-A1-004</t>
  </si>
  <si>
    <t>CHRG-TB3-A1-005</t>
  </si>
  <si>
    <t>CHRG-TB2-A1-001</t>
  </si>
  <si>
    <t>CHRG-TB2-A1-002</t>
  </si>
  <si>
    <t>CHRG-TB2-A1-003</t>
  </si>
  <si>
    <t>CHRG-TB2-A1-004</t>
  </si>
  <si>
    <t>CHRG-TB2-A1-005</t>
  </si>
  <si>
    <t>CHRG-LMP-A1-001</t>
  </si>
  <si>
    <t>CHRG-LMP-A1-002</t>
  </si>
  <si>
    <t>CHRG-LMP-A1-003</t>
  </si>
  <si>
    <t>CHRG-LMP-A1-005</t>
  </si>
  <si>
    <t>CHRG-LMP-A1-006</t>
  </si>
  <si>
    <t>CHRG-HB3-A1-001</t>
  </si>
  <si>
    <t>Gris Astral</t>
  </si>
  <si>
    <t>Jaune Dune</t>
  </si>
  <si>
    <t>Rouge Radiant</t>
  </si>
  <si>
    <t>Vert Polaire</t>
  </si>
  <si>
    <t>Noir Cosmique</t>
  </si>
  <si>
    <t>Lampe</t>
  </si>
  <si>
    <t>Jaune Sable</t>
  </si>
  <si>
    <t>Lampe avec chargeur</t>
  </si>
  <si>
    <t>Quantité</t>
  </si>
  <si>
    <t xml:space="preserve">Quantité </t>
  </si>
  <si>
    <t>Nomade 2 en 1 -&gt;</t>
  </si>
  <si>
    <t>Station 3 en 1 -&gt;</t>
  </si>
  <si>
    <t>Station 2 en 1 -&gt;</t>
  </si>
  <si>
    <t xml:space="preserve">       &lt;- Lampe Chargeur</t>
  </si>
  <si>
    <t>Hub famillial</t>
  </si>
  <si>
    <t>Nomade 2 en 1</t>
  </si>
  <si>
    <t>Station 3 en 1</t>
  </si>
  <si>
    <t>Station 2 en 1</t>
  </si>
  <si>
    <t>Hub Famillial -&gt;</t>
  </si>
  <si>
    <t>4) Chaines + Cordons</t>
  </si>
  <si>
    <t>5) Coques d'iPhone</t>
  </si>
  <si>
    <t>1) Chargeurs</t>
  </si>
  <si>
    <t>Modern bliss</t>
  </si>
  <si>
    <t>TLTBM-900003</t>
  </si>
  <si>
    <t>Catalogue</t>
  </si>
  <si>
    <t>Photos</t>
  </si>
  <si>
    <t>BON de COMMANDE</t>
  </si>
  <si>
    <t>https://casyx.com/catalogue/</t>
  </si>
  <si>
    <t>https://casyx.com/photos/</t>
  </si>
  <si>
    <t>Unit. (€ H.T)</t>
  </si>
  <si>
    <t>Total (€ H.T)</t>
  </si>
  <si>
    <t>Référence</t>
  </si>
  <si>
    <t>Sac à dos "TORNADO"</t>
  </si>
  <si>
    <t>Sac à dos "STORM"</t>
  </si>
  <si>
    <t>Sac à dos "TUNDRA"</t>
  </si>
  <si>
    <t>Banane Velours</t>
  </si>
  <si>
    <t>Banane Coton Bio</t>
  </si>
  <si>
    <t>FNP-M-GL-0002</t>
  </si>
  <si>
    <t>Paillettes Argent</t>
  </si>
  <si>
    <t>Paillettes Or</t>
  </si>
  <si>
    <t>3) Housses + pochettes</t>
  </si>
  <si>
    <t>2) Sacs à dos + bananes</t>
  </si>
  <si>
    <t>Nomade 2 en 1 ; Charge rapide Qi2 ; Câble USB-C inclus</t>
  </si>
  <si>
    <t xml:space="preserve">Station 3 en 1 ; Charge rapide Qi2 ; Câble et transfo 30 W inclus </t>
  </si>
  <si>
    <t xml:space="preserve">Station 2 en 1 ; Charge rapide Qi2 ; Câble et transfo 25 W inclus </t>
  </si>
  <si>
    <t>Lampe avec chargeur ; Charge rapide Qi2 ; Câble et transfo 30 W inclus</t>
  </si>
  <si>
    <t>Hub familial ; Charge rapide Qi2 ; Câble et transfo 45 W inclus</t>
  </si>
  <si>
    <t>Sac à dos modèle TORNADO ; Taille Medium</t>
  </si>
  <si>
    <t>Sac à dos modèle TORNADO ; Taille Maxi</t>
  </si>
  <si>
    <t xml:space="preserve">Sacoche banane Pailettes </t>
  </si>
  <si>
    <t>* Nomade 2 en 1 x 30 u</t>
  </si>
  <si>
    <t>* Station 3 en 1 x 6 u</t>
  </si>
  <si>
    <t>* Station 2 en 1 x 12 u</t>
  </si>
  <si>
    <t>* Lampe avec chargeur x 8 u</t>
  </si>
  <si>
    <t>Taille 85 cm x 45 cm</t>
  </si>
  <si>
    <t>Mobilier "CASYX Charge"</t>
  </si>
  <si>
    <t>MOBIL-CHARG-001</t>
  </si>
  <si>
    <t>Mobilier "CASYX Charge" + modèles d'exposition gratuits</t>
  </si>
  <si>
    <t>Tornado Medium</t>
  </si>
  <si>
    <t>Tornado L</t>
  </si>
  <si>
    <t>Storm</t>
  </si>
  <si>
    <t>Tundra</t>
  </si>
  <si>
    <t>Banane coton</t>
  </si>
  <si>
    <t>Airpod</t>
  </si>
  <si>
    <t>Dessin 13"</t>
  </si>
  <si>
    <t>Dessin 15"</t>
  </si>
  <si>
    <t>iPad dessin</t>
  </si>
  <si>
    <t>Classique</t>
  </si>
  <si>
    <t>Atelier 13</t>
  </si>
  <si>
    <t>Atelier 14</t>
  </si>
  <si>
    <t>Atelier 15</t>
  </si>
  <si>
    <t>Atelier 16</t>
  </si>
  <si>
    <t>Pouch S</t>
  </si>
  <si>
    <t>Pouch L</t>
  </si>
  <si>
    <t>Ateliler Canvas 13</t>
  </si>
  <si>
    <t>Atelier Canvas 14</t>
  </si>
  <si>
    <t>Atelier Canvas 16</t>
  </si>
  <si>
    <t>Trousse de toilette</t>
  </si>
  <si>
    <t>Mémoire de forme</t>
  </si>
  <si>
    <t>Cordon</t>
  </si>
  <si>
    <t>Nomad</t>
  </si>
  <si>
    <t>Hub</t>
  </si>
  <si>
    <t>Chaine</t>
  </si>
  <si>
    <t>Transparent</t>
  </si>
  <si>
    <t>Rouge Carmin</t>
  </si>
  <si>
    <t>Bleu givré</t>
  </si>
  <si>
    <t>Vert Sauge</t>
  </si>
  <si>
    <t>SLC-I13-MG-10</t>
  </si>
  <si>
    <t>SLC-I13-MG-11</t>
  </si>
  <si>
    <t>SLC-ISE20-MG-05</t>
  </si>
  <si>
    <t>Coques iPhone gamme 16</t>
  </si>
  <si>
    <t xml:space="preserve">Coques iPhone gamme 15 </t>
  </si>
  <si>
    <t>Coques iPhone gamme 14</t>
  </si>
  <si>
    <t>Coques iPhone gamme 13</t>
  </si>
  <si>
    <t>Coques iPhone gamme SE</t>
  </si>
  <si>
    <t>Bananes velours -&gt;</t>
  </si>
  <si>
    <t>Bananes coton -&gt;</t>
  </si>
  <si>
    <t>Etuis coton -&gt;</t>
  </si>
  <si>
    <t>Display Bananes -&gt;</t>
  </si>
  <si>
    <t>Display Bananes</t>
  </si>
  <si>
    <t>iPhone 16 transparent</t>
  </si>
  <si>
    <t>iPhone 16 noire fumée</t>
  </si>
  <si>
    <t>iPhone Max</t>
  </si>
  <si>
    <t>iPhone 15 Pro max</t>
  </si>
  <si>
    <t>* Hub familial x 5 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</si>
</sst>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2"/>
      <color theme="1"/>
      <name val="Calibri"/>
      <family val="2"/>
      <scheme val="minor"/>
    </font>
    <font>
      <sz val="10"/>
      <color theme="1"/>
      <name val="Roboto Bold"/>
    </font>
    <font>
      <sz val="10"/>
      <color theme="1"/>
      <name val="Calibri"/>
      <family val="2"/>
      <scheme val="minor"/>
    </font>
    <font>
      <sz val="10"/>
      <color theme="1"/>
      <name val="Roboto"/>
    </font>
    <font>
      <b/>
      <u/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92D050"/>
      <name val="Calibri"/>
      <family val="2"/>
      <scheme val="minor"/>
    </font>
    <font>
      <i/>
      <sz val="12"/>
      <color theme="1"/>
      <name val="Roboto Light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rgb="FF92D05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92D05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0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B2E4C"/>
        <bgColor indexed="64"/>
      </patternFill>
    </fill>
    <fill>
      <patternFill patternType="solid">
        <fgColor rgb="FFF0BDC0"/>
        <bgColor indexed="64"/>
      </patternFill>
    </fill>
    <fill>
      <patternFill patternType="solid">
        <fgColor rgb="FFD8E0F3"/>
        <bgColor indexed="64"/>
      </patternFill>
    </fill>
    <fill>
      <patternFill patternType="solid">
        <fgColor rgb="FF261B68"/>
        <bgColor indexed="64"/>
      </patternFill>
    </fill>
    <fill>
      <patternFill patternType="solid">
        <fgColor rgb="FF22533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502F"/>
        <bgColor indexed="64"/>
      </patternFill>
    </fill>
    <fill>
      <patternFill patternType="solid">
        <fgColor rgb="FFAD580E"/>
        <bgColor indexed="64"/>
      </patternFill>
    </fill>
    <fill>
      <patternFill patternType="solid">
        <fgColor rgb="FF424F3D"/>
        <bgColor indexed="64"/>
      </patternFill>
    </fill>
    <fill>
      <patternFill patternType="solid">
        <fgColor rgb="FF906243"/>
        <bgColor indexed="64"/>
      </patternFill>
    </fill>
    <fill>
      <patternFill patternType="solid">
        <fgColor rgb="FFCB0124"/>
        <bgColor indexed="64"/>
      </patternFill>
    </fill>
    <fill>
      <patternFill patternType="solid">
        <fgColor rgb="FFB8AFA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147F2"/>
        <bgColor indexed="64"/>
      </patternFill>
    </fill>
    <fill>
      <patternFill patternType="solid">
        <fgColor rgb="FF907E75"/>
        <bgColor indexed="64"/>
      </patternFill>
    </fill>
    <fill>
      <patternFill patternType="solid">
        <fgColor rgb="FFA20127"/>
        <bgColor indexed="64"/>
      </patternFill>
    </fill>
    <fill>
      <patternFill patternType="solid">
        <fgColor rgb="FF620B28"/>
        <bgColor indexed="64"/>
      </patternFill>
    </fill>
    <fill>
      <patternFill patternType="solid">
        <fgColor rgb="FF00436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14996795556505021"/>
        <bgColor indexed="64"/>
      </patternFill>
    </fill>
    <fill>
      <patternFill patternType="solid">
        <fgColor rgb="FF646D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EFE5"/>
        <bgColor indexed="64"/>
      </patternFill>
    </fill>
    <fill>
      <patternFill patternType="solid">
        <fgColor rgb="FFB05E4E"/>
        <bgColor indexed="64"/>
      </patternFill>
    </fill>
    <fill>
      <patternFill patternType="solid">
        <fgColor rgb="FFDEC1A4"/>
        <bgColor indexed="64"/>
      </patternFill>
    </fill>
    <fill>
      <patternFill patternType="solid">
        <fgColor rgb="FF009B5B"/>
        <bgColor indexed="64"/>
      </patternFill>
    </fill>
    <fill>
      <patternFill patternType="solid">
        <fgColor rgb="FFF6E7DB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D9F8"/>
        <bgColor indexed="64"/>
      </patternFill>
    </fill>
    <fill>
      <patternFill patternType="solid">
        <fgColor rgb="FFD6B69D"/>
        <bgColor indexed="64"/>
      </patternFill>
    </fill>
    <fill>
      <patternFill patternType="solid">
        <fgColor rgb="FFDEC0A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B3FD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245E5B"/>
        <bgColor indexed="64"/>
      </patternFill>
    </fill>
    <fill>
      <patternFill patternType="solid">
        <fgColor rgb="FFAC302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0BDC1"/>
        <bgColor indexed="64"/>
      </patternFill>
    </fill>
    <fill>
      <patternFill patternType="solid">
        <fgColor rgb="FFDABBA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5774B"/>
        <bgColor indexed="64"/>
      </patternFill>
    </fill>
    <fill>
      <patternFill patternType="solid">
        <fgColor rgb="FF67212E"/>
        <bgColor indexed="64"/>
      </patternFill>
    </fill>
    <fill>
      <patternFill patternType="solid">
        <fgColor rgb="FF929000"/>
        <bgColor indexed="64"/>
      </patternFill>
    </fill>
    <fill>
      <patternFill patternType="solid">
        <fgColor rgb="FF66614A"/>
        <bgColor indexed="64"/>
      </patternFill>
    </fill>
    <fill>
      <patternFill patternType="solid">
        <fgColor rgb="FF41605E"/>
        <bgColor indexed="64"/>
      </patternFill>
    </fill>
    <fill>
      <patternFill patternType="solid">
        <fgColor rgb="FFE2E9CE"/>
        <bgColor indexed="64"/>
      </patternFill>
    </fill>
    <fill>
      <patternFill patternType="solid">
        <fgColor rgb="FFCDD2CC"/>
        <bgColor indexed="64"/>
      </patternFill>
    </fill>
    <fill>
      <patternFill patternType="solid">
        <fgColor rgb="FFDCDCDD"/>
        <bgColor indexed="64"/>
      </patternFill>
    </fill>
    <fill>
      <patternFill patternType="solid">
        <fgColor rgb="FF619389"/>
        <bgColor indexed="64"/>
      </patternFill>
    </fill>
    <fill>
      <patternFill patternType="solid">
        <fgColor rgb="FFF3584D"/>
        <bgColor indexed="64"/>
      </patternFill>
    </fill>
    <fill>
      <patternFill patternType="solid">
        <fgColor rgb="FFFEC655"/>
        <bgColor indexed="64"/>
      </patternFill>
    </fill>
    <fill>
      <patternFill patternType="solid">
        <fgColor rgb="FFFFF3CD"/>
        <bgColor indexed="64"/>
      </patternFill>
    </fill>
    <fill>
      <patternFill patternType="solid">
        <fgColor rgb="FFFBE5D7"/>
        <bgColor indexed="64"/>
      </patternFill>
    </fill>
    <fill>
      <patternFill patternType="solid">
        <fgColor rgb="FFDEEBF8"/>
        <bgColor indexed="64"/>
      </patternFill>
    </fill>
    <fill>
      <patternFill patternType="solid">
        <fgColor rgb="FFDFC1A4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rgb="FFE3EBEB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D653"/>
        <bgColor indexed="64"/>
      </patternFill>
    </fill>
    <fill>
      <patternFill patternType="solid">
        <fgColor rgb="FF3E61DA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indexed="64"/>
      </right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 style="medium">
        <color indexed="64"/>
      </right>
      <top style="thin">
        <color theme="0" tint="-4.9989318521683403E-2"/>
      </top>
      <bottom style="medium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/>
      <bottom style="thin">
        <color rgb="FFF2F2F2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63">
    <xf numFmtId="0" fontId="0" fillId="0" borderId="0" xfId="0"/>
    <xf numFmtId="0" fontId="2" fillId="0" borderId="1" xfId="0" applyFont="1" applyBorder="1" applyAlignment="1">
      <alignment vertic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/>
    </xf>
    <xf numFmtId="3" fontId="16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17" fillId="0" borderId="2" xfId="0" applyFont="1" applyBorder="1" applyAlignment="1">
      <alignment vertical="center"/>
    </xf>
    <xf numFmtId="4" fontId="2" fillId="9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0" fontId="21" fillId="0" borderId="2" xfId="0" applyFont="1" applyBorder="1"/>
    <xf numFmtId="0" fontId="2" fillId="0" borderId="10" xfId="0" applyFont="1" applyBorder="1" applyAlignment="1">
      <alignment vertical="center"/>
    </xf>
    <xf numFmtId="0" fontId="13" fillId="0" borderId="10" xfId="1" applyFont="1" applyBorder="1" applyAlignment="1">
      <alignment vertical="center" wrapText="1"/>
    </xf>
    <xf numFmtId="0" fontId="0" fillId="0" borderId="2" xfId="0" applyBorder="1" applyAlignment="1">
      <alignment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13" fillId="0" borderId="2" xfId="1" applyFont="1" applyBorder="1" applyAlignment="1">
      <alignment vertical="center"/>
    </xf>
    <xf numFmtId="0" fontId="13" fillId="0" borderId="2" xfId="1" applyFont="1" applyBorder="1" applyAlignment="1">
      <alignment horizontal="left" vertical="center"/>
    </xf>
    <xf numFmtId="4" fontId="9" fillId="0" borderId="2" xfId="0" applyNumberFormat="1" applyFont="1" applyBorder="1" applyAlignment="1">
      <alignment horizontal="left" vertical="center"/>
    </xf>
    <xf numFmtId="4" fontId="16" fillId="0" borderId="2" xfId="0" applyNumberFormat="1" applyFont="1" applyBorder="1" applyAlignment="1">
      <alignment horizontal="center" vertical="center"/>
    </xf>
    <xf numFmtId="0" fontId="2" fillId="19" borderId="2" xfId="0" applyFont="1" applyFill="1" applyBorder="1" applyAlignment="1">
      <alignment vertical="center"/>
    </xf>
    <xf numFmtId="1" fontId="2" fillId="19" borderId="2" xfId="0" applyNumberFormat="1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center" vertical="center"/>
    </xf>
    <xf numFmtId="4" fontId="2" fillId="19" borderId="2" xfId="0" applyNumberFormat="1" applyFont="1" applyFill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2" fillId="8" borderId="2" xfId="0" applyFont="1" applyFill="1" applyBorder="1" applyAlignment="1">
      <alignment vertical="center"/>
    </xf>
    <xf numFmtId="0" fontId="2" fillId="56" borderId="2" xfId="0" applyFont="1" applyFill="1" applyBorder="1" applyAlignment="1">
      <alignment vertical="center"/>
    </xf>
    <xf numFmtId="3" fontId="20" fillId="0" borderId="2" xfId="0" applyNumberFormat="1" applyFont="1" applyBorder="1" applyAlignment="1">
      <alignment horizontal="center" vertical="center"/>
    </xf>
    <xf numFmtId="0" fontId="2" fillId="57" borderId="2" xfId="0" applyFont="1" applyFill="1" applyBorder="1" applyAlignment="1">
      <alignment vertical="center"/>
    </xf>
    <xf numFmtId="0" fontId="2" fillId="58" borderId="2" xfId="0" applyFont="1" applyFill="1" applyBorder="1" applyAlignment="1">
      <alignment vertical="center"/>
    </xf>
    <xf numFmtId="0" fontId="2" fillId="59" borderId="2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9" borderId="2" xfId="0" applyFill="1" applyBorder="1" applyAlignment="1">
      <alignment vertical="center"/>
    </xf>
    <xf numFmtId="0" fontId="2" fillId="9" borderId="2" xfId="0" applyFont="1" applyFill="1" applyBorder="1" applyAlignment="1">
      <alignment horizontal="center" vertical="center"/>
    </xf>
    <xf numFmtId="3" fontId="20" fillId="0" borderId="2" xfId="0" applyNumberFormat="1" applyFont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right" vertical="center"/>
    </xf>
    <xf numFmtId="0" fontId="17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9" borderId="3" xfId="0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0" fontId="13" fillId="0" borderId="5" xfId="1" applyFont="1" applyBorder="1" applyAlignment="1">
      <alignment vertical="center"/>
    </xf>
    <xf numFmtId="0" fontId="13" fillId="0" borderId="5" xfId="1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1" fontId="2" fillId="0" borderId="5" xfId="0" applyNumberFormat="1" applyFont="1" applyBorder="1" applyAlignment="1">
      <alignment horizontal="center" vertical="center"/>
    </xf>
    <xf numFmtId="4" fontId="9" fillId="0" borderId="5" xfId="0" applyNumberFormat="1" applyFont="1" applyBorder="1" applyAlignment="1">
      <alignment horizontal="left" vertical="center"/>
    </xf>
    <xf numFmtId="4" fontId="9" fillId="0" borderId="5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2" fillId="19" borderId="10" xfId="0" applyFont="1" applyFill="1" applyBorder="1" applyAlignment="1">
      <alignment vertical="center"/>
    </xf>
    <xf numFmtId="0" fontId="2" fillId="19" borderId="11" xfId="0" applyFont="1" applyFill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4" fontId="2" fillId="0" borderId="11" xfId="0" applyNumberFormat="1" applyFont="1" applyBorder="1" applyAlignment="1">
      <alignment horizontal="center" vertical="center"/>
    </xf>
    <xf numFmtId="0" fontId="2" fillId="29" borderId="12" xfId="0" applyFont="1" applyFill="1" applyBorder="1" applyAlignment="1">
      <alignment vertical="center"/>
    </xf>
    <xf numFmtId="0" fontId="2" fillId="29" borderId="13" xfId="0" applyFont="1" applyFill="1" applyBorder="1" applyAlignment="1">
      <alignment vertical="center"/>
    </xf>
    <xf numFmtId="1" fontId="2" fillId="29" borderId="13" xfId="0" applyNumberFormat="1" applyFont="1" applyFill="1" applyBorder="1" applyAlignment="1">
      <alignment horizontal="center" vertical="center"/>
    </xf>
    <xf numFmtId="0" fontId="2" fillId="29" borderId="13" xfId="0" applyFont="1" applyFill="1" applyBorder="1" applyAlignment="1">
      <alignment horizontal="center" vertical="center"/>
    </xf>
    <xf numFmtId="4" fontId="6" fillId="29" borderId="13" xfId="0" applyNumberFormat="1" applyFont="1" applyFill="1" applyBorder="1" applyAlignment="1">
      <alignment horizontal="center" vertical="center"/>
    </xf>
    <xf numFmtId="2" fontId="6" fillId="29" borderId="14" xfId="0" applyNumberFormat="1" applyFont="1" applyFill="1" applyBorder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" fontId="7" fillId="0" borderId="2" xfId="0" applyNumberFormat="1" applyFont="1" applyBorder="1" applyAlignment="1">
      <alignment horizontal="center" vertical="center"/>
    </xf>
    <xf numFmtId="0" fontId="3" fillId="9" borderId="2" xfId="0" applyFont="1" applyFill="1" applyBorder="1" applyAlignment="1">
      <alignment vertical="center"/>
    </xf>
    <xf numFmtId="1" fontId="2" fillId="0" borderId="5" xfId="0" applyNumberFormat="1" applyFont="1" applyBorder="1" applyAlignment="1">
      <alignment horizontal="left" vertical="center"/>
    </xf>
    <xf numFmtId="1" fontId="9" fillId="0" borderId="8" xfId="0" applyNumberFormat="1" applyFont="1" applyBorder="1" applyAlignment="1">
      <alignment horizontal="left" vertical="center"/>
    </xf>
    <xf numFmtId="1" fontId="2" fillId="19" borderId="2" xfId="0" applyNumberFormat="1" applyFont="1" applyFill="1" applyBorder="1" applyAlignment="1">
      <alignment horizontal="left" vertical="center"/>
    </xf>
    <xf numFmtId="1" fontId="2" fillId="0" borderId="2" xfId="0" applyNumberFormat="1" applyFont="1" applyBorder="1" applyAlignment="1">
      <alignment horizontal="left" vertical="center"/>
    </xf>
    <xf numFmtId="1" fontId="2" fillId="29" borderId="13" xfId="0" applyNumberFormat="1" applyFont="1" applyFill="1" applyBorder="1" applyAlignment="1">
      <alignment horizontal="left" vertical="center"/>
    </xf>
    <xf numFmtId="1" fontId="2" fillId="0" borderId="6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6" fillId="19" borderId="2" xfId="0" applyFont="1" applyFill="1" applyBorder="1" applyAlignment="1">
      <alignment vertical="center"/>
    </xf>
    <xf numFmtId="0" fontId="6" fillId="29" borderId="13" xfId="0" applyFont="1" applyFill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4" fillId="64" borderId="2" xfId="0" applyFont="1" applyFill="1" applyBorder="1" applyAlignment="1">
      <alignment vertical="center"/>
    </xf>
    <xf numFmtId="0" fontId="24" fillId="62" borderId="2" xfId="0" applyFont="1" applyFill="1" applyBorder="1" applyAlignment="1">
      <alignment vertical="center"/>
    </xf>
    <xf numFmtId="0" fontId="10" fillId="60" borderId="2" xfId="0" applyFont="1" applyFill="1" applyBorder="1" applyAlignment="1">
      <alignment vertical="center"/>
    </xf>
    <xf numFmtId="0" fontId="10" fillId="61" borderId="2" xfId="0" applyFont="1" applyFill="1" applyBorder="1" applyAlignment="1">
      <alignment vertical="center"/>
    </xf>
    <xf numFmtId="0" fontId="10" fillId="63" borderId="2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4" fontId="9" fillId="65" borderId="2" xfId="0" applyNumberFormat="1" applyFont="1" applyFill="1" applyBorder="1" applyAlignment="1">
      <alignment horizontal="left" vertical="center"/>
    </xf>
    <xf numFmtId="4" fontId="9" fillId="65" borderId="11" xfId="0" applyNumberFormat="1" applyFont="1" applyFill="1" applyBorder="1" applyAlignment="1">
      <alignment horizontal="left" vertical="center"/>
    </xf>
    <xf numFmtId="4" fontId="9" fillId="65" borderId="2" xfId="0" applyNumberFormat="1" applyFont="1" applyFill="1" applyBorder="1" applyAlignment="1">
      <alignment horizontal="center" vertical="center"/>
    </xf>
    <xf numFmtId="4" fontId="9" fillId="65" borderId="2" xfId="0" applyNumberFormat="1" applyFont="1" applyFill="1" applyBorder="1" applyAlignment="1">
      <alignment vertical="center"/>
    </xf>
    <xf numFmtId="4" fontId="9" fillId="65" borderId="11" xfId="0" applyNumberFormat="1" applyFont="1" applyFill="1" applyBorder="1" applyAlignment="1">
      <alignment vertical="center"/>
    </xf>
    <xf numFmtId="4" fontId="9" fillId="0" borderId="11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right" vertical="center"/>
    </xf>
    <xf numFmtId="49" fontId="13" fillId="0" borderId="2" xfId="1" applyNumberFormat="1" applyFont="1" applyBorder="1" applyAlignment="1">
      <alignment vertical="center"/>
    </xf>
    <xf numFmtId="0" fontId="22" fillId="64" borderId="2" xfId="0" applyFont="1" applyFill="1" applyBorder="1" applyAlignment="1">
      <alignment horizontal="center" vertical="center"/>
    </xf>
    <xf numFmtId="0" fontId="22" fillId="64" borderId="11" xfId="0" applyFont="1" applyFill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4" fontId="6" fillId="64" borderId="11" xfId="0" applyNumberFormat="1" applyFont="1" applyFill="1" applyBorder="1" applyAlignment="1">
      <alignment vertical="center"/>
    </xf>
    <xf numFmtId="0" fontId="22" fillId="62" borderId="2" xfId="0" applyFont="1" applyFill="1" applyBorder="1" applyAlignment="1">
      <alignment horizontal="right" vertical="center"/>
    </xf>
    <xf numFmtId="0" fontId="22" fillId="62" borderId="11" xfId="0" applyFont="1" applyFill="1" applyBorder="1" applyAlignment="1">
      <alignment vertical="center"/>
    </xf>
    <xf numFmtId="4" fontId="6" fillId="62" borderId="11" xfId="0" applyNumberFormat="1" applyFont="1" applyFill="1" applyBorder="1" applyAlignment="1">
      <alignment vertical="center"/>
    </xf>
    <xf numFmtId="4" fontId="6" fillId="0" borderId="11" xfId="0" applyNumberFormat="1" applyFont="1" applyBorder="1" applyAlignment="1">
      <alignment vertical="center"/>
    </xf>
    <xf numFmtId="0" fontId="2" fillId="60" borderId="2" xfId="0" applyFont="1" applyFill="1" applyBorder="1" applyAlignment="1">
      <alignment horizontal="right" vertical="center"/>
    </xf>
    <xf numFmtId="4" fontId="6" fillId="60" borderId="11" xfId="0" applyNumberFormat="1" applyFont="1" applyFill="1" applyBorder="1" applyAlignment="1">
      <alignment vertical="center"/>
    </xf>
    <xf numFmtId="0" fontId="2" fillId="61" borderId="2" xfId="0" applyFont="1" applyFill="1" applyBorder="1" applyAlignment="1">
      <alignment horizontal="right" vertical="center"/>
    </xf>
    <xf numFmtId="4" fontId="6" fillId="61" borderId="11" xfId="0" applyNumberFormat="1" applyFont="1" applyFill="1" applyBorder="1" applyAlignment="1">
      <alignment vertical="center"/>
    </xf>
    <xf numFmtId="0" fontId="2" fillId="63" borderId="2" xfId="0" applyFont="1" applyFill="1" applyBorder="1" applyAlignment="1">
      <alignment horizontal="right" vertical="center"/>
    </xf>
    <xf numFmtId="4" fontId="6" fillId="63" borderId="11" xfId="0" applyNumberFormat="1" applyFont="1" applyFill="1" applyBorder="1" applyAlignment="1">
      <alignment vertical="center"/>
    </xf>
    <xf numFmtId="0" fontId="21" fillId="0" borderId="2" xfId="0" applyFont="1" applyBorder="1" applyAlignment="1">
      <alignment vertical="center"/>
    </xf>
    <xf numFmtId="4" fontId="2" fillId="0" borderId="11" xfId="0" applyNumberFormat="1" applyFont="1" applyBorder="1" applyAlignment="1">
      <alignment vertical="center"/>
    </xf>
    <xf numFmtId="0" fontId="11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right" vertical="center"/>
    </xf>
    <xf numFmtId="4" fontId="2" fillId="29" borderId="11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5" fillId="0" borderId="2" xfId="1" applyBorder="1" applyAlignment="1">
      <alignment vertical="center" wrapText="1"/>
    </xf>
    <xf numFmtId="0" fontId="5" fillId="0" borderId="4" xfId="1" applyBorder="1" applyAlignment="1">
      <alignment vertical="center" wrapText="1"/>
    </xf>
    <xf numFmtId="0" fontId="0" fillId="0" borderId="17" xfId="0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4" fontId="2" fillId="0" borderId="14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2" fillId="55" borderId="2" xfId="0" applyFont="1" applyFill="1" applyBorder="1" applyAlignment="1">
      <alignment vertical="center"/>
    </xf>
    <xf numFmtId="0" fontId="2" fillId="52" borderId="2" xfId="0" applyFont="1" applyFill="1" applyBorder="1" applyAlignment="1">
      <alignment vertical="center"/>
    </xf>
    <xf numFmtId="0" fontId="2" fillId="35" borderId="2" xfId="0" applyFont="1" applyFill="1" applyBorder="1" applyAlignment="1">
      <alignment vertical="center"/>
    </xf>
    <xf numFmtId="0" fontId="2" fillId="37" borderId="2" xfId="0" applyFont="1" applyFill="1" applyBorder="1" applyAlignment="1">
      <alignment vertical="center"/>
    </xf>
    <xf numFmtId="0" fontId="2" fillId="36" borderId="2" xfId="0" applyFont="1" applyFill="1" applyBorder="1" applyAlignment="1">
      <alignment vertical="center"/>
    </xf>
    <xf numFmtId="0" fontId="2" fillId="53" borderId="2" xfId="0" applyFont="1" applyFill="1" applyBorder="1" applyAlignment="1">
      <alignment vertical="center"/>
    </xf>
    <xf numFmtId="0" fontId="2" fillId="54" borderId="2" xfId="0" applyFont="1" applyFill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2" fillId="30" borderId="2" xfId="0" applyFont="1" applyFill="1" applyBorder="1" applyAlignment="1">
      <alignment vertical="center"/>
    </xf>
    <xf numFmtId="0" fontId="2" fillId="18" borderId="2" xfId="0" applyFont="1" applyFill="1" applyBorder="1" applyAlignment="1">
      <alignment vertical="center"/>
    </xf>
    <xf numFmtId="0" fontId="2" fillId="34" borderId="2" xfId="0" applyFont="1" applyFill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2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vertical="center" wrapText="1"/>
    </xf>
    <xf numFmtId="0" fontId="2" fillId="20" borderId="2" xfId="0" applyFont="1" applyFill="1" applyBorder="1" applyAlignment="1">
      <alignment vertical="center"/>
    </xf>
    <xf numFmtId="1" fontId="6" fillId="0" borderId="2" xfId="0" applyNumberFormat="1" applyFont="1" applyBorder="1" applyAlignment="1">
      <alignment horizontal="left" vertical="center" wrapText="1"/>
    </xf>
    <xf numFmtId="0" fontId="2" fillId="49" borderId="2" xfId="0" applyFont="1" applyFill="1" applyBorder="1" applyAlignment="1">
      <alignment vertical="center"/>
    </xf>
    <xf numFmtId="0" fontId="2" fillId="47" borderId="2" xfId="0" applyFont="1" applyFill="1" applyBorder="1" applyAlignment="1">
      <alignment vertical="center"/>
    </xf>
    <xf numFmtId="0" fontId="2" fillId="50" borderId="2" xfId="0" applyFont="1" applyFill="1" applyBorder="1" applyAlignment="1">
      <alignment vertical="center"/>
    </xf>
    <xf numFmtId="0" fontId="2" fillId="51" borderId="2" xfId="0" applyFont="1" applyFill="1" applyBorder="1" applyAlignment="1">
      <alignment vertical="center"/>
    </xf>
    <xf numFmtId="0" fontId="2" fillId="67" borderId="2" xfId="0" applyFont="1" applyFill="1" applyBorder="1" applyAlignment="1">
      <alignment vertical="center"/>
    </xf>
    <xf numFmtId="2" fontId="2" fillId="0" borderId="2" xfId="0" applyNumberFormat="1" applyFont="1" applyBorder="1" applyAlignment="1">
      <alignment horizontal="center" vertical="center"/>
    </xf>
    <xf numFmtId="0" fontId="2" fillId="31" borderId="2" xfId="0" applyFont="1" applyFill="1" applyBorder="1" applyAlignment="1">
      <alignment vertical="center"/>
    </xf>
    <xf numFmtId="0" fontId="2" fillId="25" borderId="2" xfId="0" applyFont="1" applyFill="1" applyBorder="1" applyAlignment="1">
      <alignment vertical="center"/>
    </xf>
    <xf numFmtId="0" fontId="2" fillId="24" borderId="2" xfId="0" applyFont="1" applyFill="1" applyBorder="1" applyAlignment="1">
      <alignment vertical="center"/>
    </xf>
    <xf numFmtId="0" fontId="2" fillId="22" borderId="2" xfId="0" applyFont="1" applyFill="1" applyBorder="1" applyAlignment="1">
      <alignment vertical="center"/>
    </xf>
    <xf numFmtId="0" fontId="2" fillId="23" borderId="2" xfId="0" applyFont="1" applyFill="1" applyBorder="1" applyAlignment="1">
      <alignment vertical="center"/>
    </xf>
    <xf numFmtId="0" fontId="2" fillId="28" borderId="2" xfId="0" applyFont="1" applyFill="1" applyBorder="1" applyAlignment="1">
      <alignment vertical="center"/>
    </xf>
    <xf numFmtId="0" fontId="2" fillId="27" borderId="2" xfId="0" applyFont="1" applyFill="1" applyBorder="1" applyAlignment="1">
      <alignment vertical="center"/>
    </xf>
    <xf numFmtId="0" fontId="2" fillId="26" borderId="2" xfId="0" applyFont="1" applyFill="1" applyBorder="1" applyAlignment="1">
      <alignment vertical="center"/>
    </xf>
    <xf numFmtId="0" fontId="2" fillId="21" borderId="2" xfId="0" applyFont="1" applyFill="1" applyBorder="1" applyAlignment="1">
      <alignment vertical="center"/>
    </xf>
    <xf numFmtId="1" fontId="6" fillId="0" borderId="2" xfId="0" applyNumberFormat="1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4" fillId="9" borderId="10" xfId="0" applyFont="1" applyFill="1" applyBorder="1" applyAlignment="1">
      <alignment vertical="center"/>
    </xf>
    <xf numFmtId="1" fontId="2" fillId="9" borderId="2" xfId="0" applyNumberFormat="1" applyFont="1" applyFill="1" applyBorder="1" applyAlignment="1">
      <alignment horizontal="center" vertical="center"/>
    </xf>
    <xf numFmtId="0" fontId="2" fillId="9" borderId="2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0" fontId="2" fillId="9" borderId="11" xfId="0" applyFont="1" applyFill="1" applyBorder="1" applyAlignment="1">
      <alignment vertical="center"/>
    </xf>
    <xf numFmtId="0" fontId="2" fillId="15" borderId="2" xfId="0" applyFont="1" applyFill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2" fillId="9" borderId="2" xfId="0" applyFont="1" applyFill="1" applyBorder="1" applyAlignment="1">
      <alignment horizontal="right" vertical="center"/>
    </xf>
    <xf numFmtId="0" fontId="2" fillId="9" borderId="2" xfId="0" applyFont="1" applyFill="1" applyBorder="1" applyAlignment="1">
      <alignment horizontal="left" vertical="center"/>
    </xf>
    <xf numFmtId="0" fontId="2" fillId="9" borderId="10" xfId="0" applyFont="1" applyFill="1" applyBorder="1" applyAlignment="1">
      <alignment vertical="center"/>
    </xf>
    <xf numFmtId="0" fontId="2" fillId="11" borderId="2" xfId="0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/>
    </xf>
    <xf numFmtId="0" fontId="2" fillId="12" borderId="2" xfId="0" applyFont="1" applyFill="1" applyBorder="1" applyAlignment="1">
      <alignment vertical="center"/>
    </xf>
    <xf numFmtId="0" fontId="2" fillId="13" borderId="2" xfId="0" applyFont="1" applyFill="1" applyBorder="1" applyAlignment="1">
      <alignment vertical="center"/>
    </xf>
    <xf numFmtId="0" fontId="2" fillId="14" borderId="2" xfId="0" applyFont="1" applyFill="1" applyBorder="1" applyAlignment="1">
      <alignment vertical="center"/>
    </xf>
    <xf numFmtId="2" fontId="2" fillId="9" borderId="2" xfId="0" applyNumberFormat="1" applyFont="1" applyFill="1" applyBorder="1" applyAlignment="1">
      <alignment horizontal="center" vertical="center"/>
    </xf>
    <xf numFmtId="1" fontId="2" fillId="0" borderId="2" xfId="0" quotePrefix="1" applyNumberFormat="1" applyFont="1" applyBorder="1" applyAlignment="1">
      <alignment horizontal="center" vertical="center"/>
    </xf>
    <xf numFmtId="0" fontId="2" fillId="17" borderId="2" xfId="0" applyFont="1" applyFill="1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16" borderId="2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1" fontId="2" fillId="9" borderId="2" xfId="0" applyNumberFormat="1" applyFont="1" applyFill="1" applyBorder="1" applyAlignment="1">
      <alignment horizontal="left" vertical="center"/>
    </xf>
    <xf numFmtId="4" fontId="2" fillId="9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vertical="center"/>
    </xf>
    <xf numFmtId="0" fontId="2" fillId="7" borderId="2" xfId="0" applyFont="1" applyFill="1" applyBorder="1" applyAlignment="1">
      <alignment vertical="center"/>
    </xf>
    <xf numFmtId="0" fontId="2" fillId="39" borderId="2" xfId="0" applyFont="1" applyFill="1" applyBorder="1" applyAlignment="1">
      <alignment vertical="center"/>
    </xf>
    <xf numFmtId="0" fontId="2" fillId="40" borderId="2" xfId="0" applyFont="1" applyFill="1" applyBorder="1" applyAlignment="1">
      <alignment vertical="center"/>
    </xf>
    <xf numFmtId="0" fontId="2" fillId="41" borderId="2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center" vertical="center"/>
    </xf>
    <xf numFmtId="0" fontId="2" fillId="42" borderId="2" xfId="0" applyFont="1" applyFill="1" applyBorder="1" applyAlignment="1">
      <alignment vertical="center"/>
    </xf>
    <xf numFmtId="0" fontId="2" fillId="43" borderId="2" xfId="0" applyFont="1" applyFill="1" applyBorder="1" applyAlignment="1">
      <alignment vertical="center"/>
    </xf>
    <xf numFmtId="0" fontId="2" fillId="44" borderId="2" xfId="0" applyFont="1" applyFill="1" applyBorder="1" applyAlignment="1">
      <alignment vertical="center"/>
    </xf>
    <xf numFmtId="0" fontId="2" fillId="45" borderId="2" xfId="0" applyFont="1" applyFill="1" applyBorder="1" applyAlignment="1">
      <alignment vertical="center"/>
    </xf>
    <xf numFmtId="0" fontId="2" fillId="46" borderId="2" xfId="0" applyFont="1" applyFill="1" applyBorder="1" applyAlignment="1">
      <alignment vertical="center"/>
    </xf>
    <xf numFmtId="0" fontId="2" fillId="48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1" fontId="1" fillId="29" borderId="13" xfId="0" applyNumberFormat="1" applyFont="1" applyFill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vertical="center" wrapText="1"/>
    </xf>
    <xf numFmtId="3" fontId="19" fillId="0" borderId="2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0" fontId="2" fillId="66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vertical="center"/>
    </xf>
    <xf numFmtId="0" fontId="2" fillId="38" borderId="2" xfId="0" applyFont="1" applyFill="1" applyBorder="1" applyAlignment="1">
      <alignment vertical="center"/>
    </xf>
    <xf numFmtId="0" fontId="2" fillId="33" borderId="2" xfId="0" applyFont="1" applyFill="1" applyBorder="1" applyAlignment="1">
      <alignment vertical="center"/>
    </xf>
    <xf numFmtId="3" fontId="2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2" fontId="19" fillId="0" borderId="4" xfId="0" applyNumberFormat="1" applyFont="1" applyBorder="1" applyAlignment="1">
      <alignment horizontal="center" vertical="center"/>
    </xf>
    <xf numFmtId="0" fontId="2" fillId="32" borderId="2" xfId="0" applyFont="1" applyFill="1" applyBorder="1" applyAlignment="1">
      <alignment vertical="center"/>
    </xf>
    <xf numFmtId="0" fontId="2" fillId="6" borderId="2" xfId="0" applyFont="1" applyFill="1" applyBorder="1" applyAlignment="1">
      <alignment vertical="center"/>
    </xf>
    <xf numFmtId="1" fontId="19" fillId="0" borderId="2" xfId="0" applyNumberFormat="1" applyFont="1" applyBorder="1" applyAlignment="1">
      <alignment horizontal="center" vertical="center"/>
    </xf>
    <xf numFmtId="0" fontId="2" fillId="10" borderId="2" xfId="0" applyFont="1" applyFill="1" applyBorder="1" applyAlignment="1">
      <alignment vertical="center"/>
    </xf>
    <xf numFmtId="2" fontId="19" fillId="0" borderId="2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vertical="center"/>
    </xf>
    <xf numFmtId="0" fontId="2" fillId="66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1" fillId="0" borderId="2" xfId="0" applyFont="1" applyBorder="1" applyAlignment="1">
      <alignment horizontal="center"/>
    </xf>
    <xf numFmtId="0" fontId="6" fillId="9" borderId="4" xfId="0" applyFont="1" applyFill="1" applyBorder="1" applyAlignment="1">
      <alignment vertical="center"/>
    </xf>
    <xf numFmtId="0" fontId="2" fillId="9" borderId="5" xfId="0" applyFont="1" applyFill="1" applyBorder="1" applyAlignment="1">
      <alignment vertical="center"/>
    </xf>
    <xf numFmtId="0" fontId="2" fillId="19" borderId="6" xfId="0" applyFont="1" applyFill="1" applyBorder="1" applyAlignment="1">
      <alignment vertical="center"/>
    </xf>
    <xf numFmtId="0" fontId="2" fillId="9" borderId="1" xfId="0" applyFont="1" applyFill="1" applyBorder="1" applyAlignment="1">
      <alignment vertical="center"/>
    </xf>
    <xf numFmtId="0" fontId="2" fillId="68" borderId="2" xfId="0" applyFont="1" applyFill="1" applyBorder="1" applyAlignment="1">
      <alignment vertical="center"/>
    </xf>
    <xf numFmtId="0" fontId="2" fillId="69" borderId="2" xfId="0" applyFont="1" applyFill="1" applyBorder="1" applyAlignment="1">
      <alignment vertical="center"/>
    </xf>
    <xf numFmtId="4" fontId="14" fillId="0" borderId="18" xfId="0" applyNumberFormat="1" applyFont="1" applyBorder="1" applyAlignment="1">
      <alignment horizontal="center" vertical="center"/>
    </xf>
    <xf numFmtId="4" fontId="14" fillId="0" borderId="19" xfId="0" applyNumberFormat="1" applyFont="1" applyBorder="1" applyAlignment="1">
      <alignment horizontal="center" vertical="center"/>
    </xf>
    <xf numFmtId="4" fontId="14" fillId="70" borderId="19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5" fillId="0" borderId="2" xfId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3E61DA"/>
      <color rgb="FF5682FF"/>
      <color rgb="FFFFD653"/>
      <color rgb="FFFFFC00"/>
      <color rgb="FFE3EBEB"/>
      <color rgb="FFFFFD78"/>
      <color rgb="FFDFC1A4"/>
      <color rgb="FFFBE5D7"/>
      <color rgb="FFFFFF00"/>
      <color rgb="FFFFF3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37.png"/><Relationship Id="rId39" Type="http://schemas.openxmlformats.org/officeDocument/2006/relationships/image" Target="../media/image49.png"/><Relationship Id="rId21" Type="http://schemas.openxmlformats.org/officeDocument/2006/relationships/image" Target="../media/image32.png"/><Relationship Id="rId34" Type="http://schemas.openxmlformats.org/officeDocument/2006/relationships/image" Target="../media/image44.png"/><Relationship Id="rId42" Type="http://schemas.openxmlformats.org/officeDocument/2006/relationships/image" Target="../media/image52.png"/><Relationship Id="rId47" Type="http://schemas.openxmlformats.org/officeDocument/2006/relationships/image" Target="../media/image57.pn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6" Type="http://schemas.openxmlformats.org/officeDocument/2006/relationships/image" Target="../media/image27.png"/><Relationship Id="rId29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2.png"/><Relationship Id="rId37" Type="http://schemas.openxmlformats.org/officeDocument/2006/relationships/image" Target="../media/image47.png"/><Relationship Id="rId40" Type="http://schemas.openxmlformats.org/officeDocument/2006/relationships/image" Target="../media/image50.png"/><Relationship Id="rId45" Type="http://schemas.openxmlformats.org/officeDocument/2006/relationships/image" Target="../media/image55.png"/><Relationship Id="rId5" Type="http://schemas.openxmlformats.org/officeDocument/2006/relationships/image" Target="../media/image16.jpe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6.png"/><Relationship Id="rId10" Type="http://schemas.openxmlformats.org/officeDocument/2006/relationships/image" Target="../media/image21.jpeg"/><Relationship Id="rId19" Type="http://schemas.openxmlformats.org/officeDocument/2006/relationships/image" Target="../media/image30.png"/><Relationship Id="rId31" Type="http://schemas.openxmlformats.org/officeDocument/2006/relationships/image" Target="../media/image11.png"/><Relationship Id="rId44" Type="http://schemas.openxmlformats.org/officeDocument/2006/relationships/image" Target="../media/image54.pn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5.png"/><Relationship Id="rId43" Type="http://schemas.openxmlformats.org/officeDocument/2006/relationships/image" Target="../media/image53.png"/><Relationship Id="rId8" Type="http://schemas.openxmlformats.org/officeDocument/2006/relationships/image" Target="../media/image19.jpe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3.png"/><Relationship Id="rId38" Type="http://schemas.openxmlformats.org/officeDocument/2006/relationships/image" Target="../media/image48.png"/><Relationship Id="rId46" Type="http://schemas.openxmlformats.org/officeDocument/2006/relationships/image" Target="../media/image56.png"/><Relationship Id="rId20" Type="http://schemas.openxmlformats.org/officeDocument/2006/relationships/image" Target="../media/image31.png"/><Relationship Id="rId41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png"/><Relationship Id="rId18" Type="http://schemas.openxmlformats.org/officeDocument/2006/relationships/image" Target="../media/image11.png"/><Relationship Id="rId26" Type="http://schemas.openxmlformats.org/officeDocument/2006/relationships/image" Target="../media/image82.png"/><Relationship Id="rId39" Type="http://schemas.openxmlformats.org/officeDocument/2006/relationships/image" Target="../media/image95.png"/><Relationship Id="rId21" Type="http://schemas.openxmlformats.org/officeDocument/2006/relationships/image" Target="../media/image77.png"/><Relationship Id="rId34" Type="http://schemas.openxmlformats.org/officeDocument/2006/relationships/image" Target="../media/image90.png"/><Relationship Id="rId42" Type="http://schemas.openxmlformats.org/officeDocument/2006/relationships/image" Target="../media/image98.png"/><Relationship Id="rId47" Type="http://schemas.openxmlformats.org/officeDocument/2006/relationships/image" Target="../media/image103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6" Type="http://schemas.openxmlformats.org/officeDocument/2006/relationships/image" Target="../media/image73.png"/><Relationship Id="rId29" Type="http://schemas.openxmlformats.org/officeDocument/2006/relationships/image" Target="../media/image85.png"/><Relationship Id="rId11" Type="http://schemas.openxmlformats.org/officeDocument/2006/relationships/image" Target="../media/image68.png"/><Relationship Id="rId24" Type="http://schemas.openxmlformats.org/officeDocument/2006/relationships/image" Target="../media/image80.png"/><Relationship Id="rId32" Type="http://schemas.openxmlformats.org/officeDocument/2006/relationships/image" Target="../media/image88.png"/><Relationship Id="rId37" Type="http://schemas.openxmlformats.org/officeDocument/2006/relationships/image" Target="../media/image93.png"/><Relationship Id="rId40" Type="http://schemas.openxmlformats.org/officeDocument/2006/relationships/image" Target="../media/image96.png"/><Relationship Id="rId45" Type="http://schemas.openxmlformats.org/officeDocument/2006/relationships/image" Target="../media/image101.png"/><Relationship Id="rId5" Type="http://schemas.openxmlformats.org/officeDocument/2006/relationships/image" Target="../media/image62.png"/><Relationship Id="rId15" Type="http://schemas.openxmlformats.org/officeDocument/2006/relationships/image" Target="../media/image72.png"/><Relationship Id="rId23" Type="http://schemas.openxmlformats.org/officeDocument/2006/relationships/image" Target="../media/image79.png"/><Relationship Id="rId28" Type="http://schemas.openxmlformats.org/officeDocument/2006/relationships/image" Target="../media/image84.png"/><Relationship Id="rId36" Type="http://schemas.openxmlformats.org/officeDocument/2006/relationships/image" Target="../media/image92.png"/><Relationship Id="rId49" Type="http://schemas.openxmlformats.org/officeDocument/2006/relationships/image" Target="../media/image105.png"/><Relationship Id="rId10" Type="http://schemas.openxmlformats.org/officeDocument/2006/relationships/image" Target="../media/image67.png"/><Relationship Id="rId19" Type="http://schemas.openxmlformats.org/officeDocument/2006/relationships/image" Target="../media/image75.jpeg"/><Relationship Id="rId31" Type="http://schemas.openxmlformats.org/officeDocument/2006/relationships/image" Target="../media/image87.png"/><Relationship Id="rId44" Type="http://schemas.openxmlformats.org/officeDocument/2006/relationships/image" Target="../media/image100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8.png"/><Relationship Id="rId27" Type="http://schemas.openxmlformats.org/officeDocument/2006/relationships/image" Target="../media/image83.png"/><Relationship Id="rId30" Type="http://schemas.openxmlformats.org/officeDocument/2006/relationships/image" Target="../media/image86.png"/><Relationship Id="rId35" Type="http://schemas.openxmlformats.org/officeDocument/2006/relationships/image" Target="../media/image91.jpeg"/><Relationship Id="rId43" Type="http://schemas.openxmlformats.org/officeDocument/2006/relationships/image" Target="../media/image99.png"/><Relationship Id="rId48" Type="http://schemas.openxmlformats.org/officeDocument/2006/relationships/image" Target="../media/image104.jpeg"/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5" Type="http://schemas.openxmlformats.org/officeDocument/2006/relationships/image" Target="../media/image81.png"/><Relationship Id="rId33" Type="http://schemas.openxmlformats.org/officeDocument/2006/relationships/image" Target="../media/image89.png"/><Relationship Id="rId38" Type="http://schemas.openxmlformats.org/officeDocument/2006/relationships/image" Target="../media/image94.png"/><Relationship Id="rId46" Type="http://schemas.openxmlformats.org/officeDocument/2006/relationships/image" Target="../media/image102.png"/><Relationship Id="rId20" Type="http://schemas.openxmlformats.org/officeDocument/2006/relationships/image" Target="../media/image76.png"/><Relationship Id="rId41" Type="http://schemas.openxmlformats.org/officeDocument/2006/relationships/image" Target="../media/image97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png"/><Relationship Id="rId13" Type="http://schemas.openxmlformats.org/officeDocument/2006/relationships/image" Target="../media/image11.png"/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12" Type="http://schemas.openxmlformats.org/officeDocument/2006/relationships/image" Target="../media/image117.jpe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6" Type="http://schemas.openxmlformats.org/officeDocument/2006/relationships/image" Target="../media/image111.png"/><Relationship Id="rId11" Type="http://schemas.openxmlformats.org/officeDocument/2006/relationships/image" Target="../media/image116.png"/><Relationship Id="rId5" Type="http://schemas.openxmlformats.org/officeDocument/2006/relationships/image" Target="../media/image110.png"/><Relationship Id="rId10" Type="http://schemas.openxmlformats.org/officeDocument/2006/relationships/image" Target="../media/image115.png"/><Relationship Id="rId4" Type="http://schemas.openxmlformats.org/officeDocument/2006/relationships/image" Target="../media/image109.png"/><Relationship Id="rId9" Type="http://schemas.openxmlformats.org/officeDocument/2006/relationships/image" Target="../media/image1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12" Type="http://schemas.openxmlformats.org/officeDocument/2006/relationships/image" Target="../media/image128.jpe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.png"/><Relationship Id="rId5" Type="http://schemas.openxmlformats.org/officeDocument/2006/relationships/image" Target="../media/image122.png"/><Relationship Id="rId10" Type="http://schemas.openxmlformats.org/officeDocument/2006/relationships/image" Target="../media/image12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3857</xdr:rowOff>
    </xdr:from>
    <xdr:to>
      <xdr:col>2</xdr:col>
      <xdr:colOff>504385</xdr:colOff>
      <xdr:row>2</xdr:row>
      <xdr:rowOff>218339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3113AB2-D868-DA44-ADFA-2189E23E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76" y="135236"/>
          <a:ext cx="1468709" cy="422500"/>
        </a:xfrm>
        <a:prstGeom prst="rect">
          <a:avLst/>
        </a:prstGeom>
      </xdr:spPr>
    </xdr:pic>
    <xdr:clientData/>
  </xdr:twoCellAnchor>
  <xdr:twoCellAnchor editAs="oneCell">
    <xdr:from>
      <xdr:col>6</xdr:col>
      <xdr:colOff>7774</xdr:colOff>
      <xdr:row>1</xdr:row>
      <xdr:rowOff>1</xdr:rowOff>
    </xdr:from>
    <xdr:to>
      <xdr:col>16</xdr:col>
      <xdr:colOff>241039</xdr:colOff>
      <xdr:row>35</xdr:row>
      <xdr:rowOff>9597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E88DA7C-CA7E-D90B-5AA2-D37098A67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2081" y="63981"/>
          <a:ext cx="7207069" cy="6311611"/>
        </a:xfrm>
        <a:prstGeom prst="rect">
          <a:avLst/>
        </a:prstGeom>
      </xdr:spPr>
    </xdr:pic>
    <xdr:clientData/>
  </xdr:twoCellAnchor>
  <xdr:twoCellAnchor editAs="oneCell">
    <xdr:from>
      <xdr:col>16</xdr:col>
      <xdr:colOff>236725</xdr:colOff>
      <xdr:row>1</xdr:row>
      <xdr:rowOff>9871</xdr:rowOff>
    </xdr:from>
    <xdr:to>
      <xdr:col>23</xdr:col>
      <xdr:colOff>250047</xdr:colOff>
      <xdr:row>35</xdr:row>
      <xdr:rowOff>13910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51BBA56-D636-8505-A63D-016A451E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4836" y="73851"/>
          <a:ext cx="5790702" cy="63060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13075</xdr:colOff>
      <xdr:row>0</xdr:row>
      <xdr:rowOff>54155</xdr:rowOff>
    </xdr:from>
    <xdr:to>
      <xdr:col>16</xdr:col>
      <xdr:colOff>22074</xdr:colOff>
      <xdr:row>10</xdr:row>
      <xdr:rowOff>172745</xdr:rowOff>
    </xdr:to>
    <xdr:pic>
      <xdr:nvPicPr>
        <xdr:cNvPr id="55" name="Image 2">
          <a:extLst>
            <a:ext uri="{FF2B5EF4-FFF2-40B4-BE49-F238E27FC236}">
              <a16:creationId xmlns:a16="http://schemas.microsoft.com/office/drawing/2014/main" id="{DC5249A6-AFF6-AF4B-A0B5-4E4C4CB14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82711" y="54155"/>
          <a:ext cx="3576545" cy="2185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3152</xdr:colOff>
      <xdr:row>11</xdr:row>
      <xdr:rowOff>54750</xdr:rowOff>
    </xdr:from>
    <xdr:to>
      <xdr:col>16</xdr:col>
      <xdr:colOff>9546</xdr:colOff>
      <xdr:row>21</xdr:row>
      <xdr:rowOff>139285</xdr:rowOff>
    </xdr:to>
    <xdr:pic>
      <xdr:nvPicPr>
        <xdr:cNvPr id="56" name="Image 4">
          <a:extLst>
            <a:ext uri="{FF2B5EF4-FFF2-40B4-BE49-F238E27FC236}">
              <a16:creationId xmlns:a16="http://schemas.microsoft.com/office/drawing/2014/main" id="{51A32F11-C715-F94D-9400-A7F1F7BE9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72788" y="2329205"/>
          <a:ext cx="3573940" cy="2162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1035368</xdr:colOff>
      <xdr:row>21</xdr:row>
      <xdr:rowOff>189404</xdr:rowOff>
    </xdr:from>
    <xdr:to>
      <xdr:col>13</xdr:col>
      <xdr:colOff>224456</xdr:colOff>
      <xdr:row>32</xdr:row>
      <xdr:rowOff>182984</xdr:rowOff>
    </xdr:to>
    <xdr:pic>
      <xdr:nvPicPr>
        <xdr:cNvPr id="57" name="Image 6">
          <a:extLst>
            <a:ext uri="{FF2B5EF4-FFF2-40B4-BE49-F238E27FC236}">
              <a16:creationId xmlns:a16="http://schemas.microsoft.com/office/drawing/2014/main" id="{72D1353F-621B-854D-BE30-2A1860ABB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370" b="-215"/>
        <a:stretch>
          <a:fillRect/>
        </a:stretch>
      </xdr:blipFill>
      <xdr:spPr bwMode="auto">
        <a:xfrm>
          <a:off x="13273550" y="4542040"/>
          <a:ext cx="1959998" cy="227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284978</xdr:colOff>
      <xdr:row>26</xdr:row>
      <xdr:rowOff>6435</xdr:rowOff>
    </xdr:from>
    <xdr:to>
      <xdr:col>16</xdr:col>
      <xdr:colOff>5463</xdr:colOff>
      <xdr:row>37</xdr:row>
      <xdr:rowOff>108699</xdr:rowOff>
    </xdr:to>
    <xdr:pic>
      <xdr:nvPicPr>
        <xdr:cNvPr id="58" name="Image 8">
          <a:extLst>
            <a:ext uri="{FF2B5EF4-FFF2-40B4-BE49-F238E27FC236}">
              <a16:creationId xmlns:a16="http://schemas.microsoft.com/office/drawing/2014/main" id="{C0491EE0-463C-0043-A29E-6D54AFAAF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23351" y="5920351"/>
          <a:ext cx="1640786" cy="2374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6154</xdr:colOff>
      <xdr:row>37</xdr:row>
      <xdr:rowOff>170318</xdr:rowOff>
    </xdr:from>
    <xdr:to>
      <xdr:col>16</xdr:col>
      <xdr:colOff>4239</xdr:colOff>
      <xdr:row>46</xdr:row>
      <xdr:rowOff>76674</xdr:rowOff>
    </xdr:to>
    <xdr:pic>
      <xdr:nvPicPr>
        <xdr:cNvPr id="59" name="Image 10">
          <a:extLst>
            <a:ext uri="{FF2B5EF4-FFF2-40B4-BE49-F238E27FC236}">
              <a16:creationId xmlns:a16="http://schemas.microsoft.com/office/drawing/2014/main" id="{4EB5D25A-3F98-1D4B-82EA-32327B164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99648" y="8356463"/>
          <a:ext cx="3563268" cy="1773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66684</xdr:colOff>
      <xdr:row>0</xdr:row>
      <xdr:rowOff>9601</xdr:rowOff>
    </xdr:from>
    <xdr:to>
      <xdr:col>17</xdr:col>
      <xdr:colOff>605584</xdr:colOff>
      <xdr:row>10</xdr:row>
      <xdr:rowOff>131236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2F5BD05E-8FA9-4B26-6EE1-CEC10A956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525359" y="552794"/>
          <a:ext cx="2000165" cy="2175751"/>
        </a:xfrm>
        <a:prstGeom prst="rect">
          <a:avLst/>
        </a:prstGeom>
      </xdr:spPr>
    </xdr:pic>
    <xdr:clientData/>
  </xdr:twoCellAnchor>
  <xdr:oneCellAnchor>
    <xdr:from>
      <xdr:col>4</xdr:col>
      <xdr:colOff>3400</xdr:colOff>
      <xdr:row>34</xdr:row>
      <xdr:rowOff>186006</xdr:rowOff>
    </xdr:from>
    <xdr:ext cx="1370510" cy="1464283"/>
    <xdr:pic>
      <xdr:nvPicPr>
        <xdr:cNvPr id="64" name="Image 63">
          <a:extLst>
            <a:ext uri="{FF2B5EF4-FFF2-40B4-BE49-F238E27FC236}">
              <a16:creationId xmlns:a16="http://schemas.microsoft.com/office/drawing/2014/main" id="{FEC26615-4E1D-5740-B1A7-3DDB6003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2924" y="7164958"/>
          <a:ext cx="1370510" cy="1464283"/>
        </a:xfrm>
        <a:prstGeom prst="rect">
          <a:avLst/>
        </a:prstGeom>
      </xdr:spPr>
    </xdr:pic>
    <xdr:clientData/>
  </xdr:oneCellAnchor>
  <xdr:twoCellAnchor editAs="oneCell">
    <xdr:from>
      <xdr:col>4</xdr:col>
      <xdr:colOff>1309</xdr:colOff>
      <xdr:row>34</xdr:row>
      <xdr:rowOff>191742</xdr:rowOff>
    </xdr:from>
    <xdr:to>
      <xdr:col>4</xdr:col>
      <xdr:colOff>271463</xdr:colOff>
      <xdr:row>35</xdr:row>
      <xdr:rowOff>200240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46696959-51BC-FC47-8015-30A52B676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9278" y="7060842"/>
          <a:ext cx="270154" cy="210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73424</xdr:colOff>
      <xdr:row>14</xdr:row>
      <xdr:rowOff>96963</xdr:rowOff>
    </xdr:from>
    <xdr:to>
      <xdr:col>35</xdr:col>
      <xdr:colOff>38350</xdr:colOff>
      <xdr:row>42</xdr:row>
      <xdr:rowOff>140728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B81F5482-1DFA-04B6-0013-BD820033D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92624" y="3703763"/>
          <a:ext cx="4028926" cy="5733365"/>
        </a:xfrm>
        <a:prstGeom prst="rect">
          <a:avLst/>
        </a:prstGeom>
      </xdr:spPr>
    </xdr:pic>
    <xdr:clientData/>
  </xdr:twoCellAnchor>
  <xdr:twoCellAnchor>
    <xdr:from>
      <xdr:col>11</xdr:col>
      <xdr:colOff>13291</xdr:colOff>
      <xdr:row>49</xdr:row>
      <xdr:rowOff>4439</xdr:rowOff>
    </xdr:from>
    <xdr:to>
      <xdr:col>37</xdr:col>
      <xdr:colOff>563055</xdr:colOff>
      <xdr:row>62</xdr:row>
      <xdr:rowOff>67089</xdr:rowOff>
    </xdr:to>
    <xdr:grpSp>
      <xdr:nvGrpSpPr>
        <xdr:cNvPr id="130" name="Groupe 129">
          <a:extLst>
            <a:ext uri="{FF2B5EF4-FFF2-40B4-BE49-F238E27FC236}">
              <a16:creationId xmlns:a16="http://schemas.microsoft.com/office/drawing/2014/main" id="{B2337E68-A7C6-0C40-B9DC-BC3611F3C8CD}"/>
            </a:ext>
          </a:extLst>
        </xdr:cNvPr>
        <xdr:cNvGrpSpPr/>
      </xdr:nvGrpSpPr>
      <xdr:grpSpPr>
        <a:xfrm>
          <a:off x="13983291" y="10067677"/>
          <a:ext cx="21377764" cy="2735698"/>
          <a:chOff x="12567105" y="31112724"/>
          <a:chExt cx="32809268" cy="4166594"/>
        </a:xfrm>
      </xdr:grpSpPr>
      <xdr:pic>
        <xdr:nvPicPr>
          <xdr:cNvPr id="131" name="Image 130">
            <a:extLst>
              <a:ext uri="{FF2B5EF4-FFF2-40B4-BE49-F238E27FC236}">
                <a16:creationId xmlns:a16="http://schemas.microsoft.com/office/drawing/2014/main" id="{7827438A-A336-37EE-528C-8FE867B01D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67105" y="31649607"/>
            <a:ext cx="2500356" cy="2920389"/>
          </a:xfrm>
          <a:prstGeom prst="rect">
            <a:avLst/>
          </a:prstGeom>
        </xdr:spPr>
      </xdr:pic>
      <xdr:pic>
        <xdr:nvPicPr>
          <xdr:cNvPr id="132" name="Image 131">
            <a:extLst>
              <a:ext uri="{FF2B5EF4-FFF2-40B4-BE49-F238E27FC236}">
                <a16:creationId xmlns:a16="http://schemas.microsoft.com/office/drawing/2014/main" id="{875CC52F-B950-D8C7-B70B-3317F1807E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60704" y="31189652"/>
            <a:ext cx="2957636" cy="3850336"/>
          </a:xfrm>
          <a:prstGeom prst="rect">
            <a:avLst/>
          </a:prstGeom>
        </xdr:spPr>
      </xdr:pic>
      <xdr:pic>
        <xdr:nvPicPr>
          <xdr:cNvPr id="133" name="Image 132">
            <a:extLst>
              <a:ext uri="{FF2B5EF4-FFF2-40B4-BE49-F238E27FC236}">
                <a16:creationId xmlns:a16="http://schemas.microsoft.com/office/drawing/2014/main" id="{15F777CE-7F35-B280-6435-5D1CA80502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2948971" y="31652308"/>
            <a:ext cx="3525529" cy="2914985"/>
          </a:xfrm>
          <a:prstGeom prst="rect">
            <a:avLst/>
          </a:prstGeom>
        </xdr:spPr>
      </xdr:pic>
      <xdr:pic>
        <xdr:nvPicPr>
          <xdr:cNvPr id="134" name="Image 133">
            <a:extLst>
              <a:ext uri="{FF2B5EF4-FFF2-40B4-BE49-F238E27FC236}">
                <a16:creationId xmlns:a16="http://schemas.microsoft.com/office/drawing/2014/main" id="{4DAA3BE4-B9CB-58DF-D98D-EAE873B4D5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251802" y="31481278"/>
            <a:ext cx="2974949" cy="3257047"/>
          </a:xfrm>
          <a:prstGeom prst="rect">
            <a:avLst/>
          </a:prstGeom>
        </xdr:spPr>
      </xdr:pic>
      <xdr:pic>
        <xdr:nvPicPr>
          <xdr:cNvPr id="135" name="Image 134">
            <a:extLst>
              <a:ext uri="{FF2B5EF4-FFF2-40B4-BE49-F238E27FC236}">
                <a16:creationId xmlns:a16="http://schemas.microsoft.com/office/drawing/2014/main" id="{D0CC47B0-7EE4-C317-8A79-FB70EEB2DA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6572809" y="31112724"/>
            <a:ext cx="2509325" cy="4166594"/>
          </a:xfrm>
          <a:prstGeom prst="rect">
            <a:avLst/>
          </a:prstGeom>
        </xdr:spPr>
      </xdr:pic>
      <xdr:pic>
        <xdr:nvPicPr>
          <xdr:cNvPr id="136" name="Image 135">
            <a:extLst>
              <a:ext uri="{FF2B5EF4-FFF2-40B4-BE49-F238E27FC236}">
                <a16:creationId xmlns:a16="http://schemas.microsoft.com/office/drawing/2014/main" id="{0F18A414-68FB-9280-E18A-A51DAB68D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1346606" y="31482114"/>
            <a:ext cx="2806886" cy="3255377"/>
          </a:xfrm>
          <a:prstGeom prst="rect">
            <a:avLst/>
          </a:prstGeom>
        </xdr:spPr>
      </xdr:pic>
      <xdr:pic>
        <xdr:nvPicPr>
          <xdr:cNvPr id="137" name="Image 136">
            <a:extLst>
              <a:ext uri="{FF2B5EF4-FFF2-40B4-BE49-F238E27FC236}">
                <a16:creationId xmlns:a16="http://schemas.microsoft.com/office/drawing/2014/main" id="{F85E11C1-69B5-9ED9-6428-0C6C17146EF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026606" y="31482113"/>
            <a:ext cx="3221689" cy="3255378"/>
          </a:xfrm>
          <a:prstGeom prst="rect">
            <a:avLst/>
          </a:prstGeom>
        </xdr:spPr>
      </xdr:pic>
      <xdr:pic>
        <xdr:nvPicPr>
          <xdr:cNvPr id="138" name="Image 137">
            <a:extLst>
              <a:ext uri="{FF2B5EF4-FFF2-40B4-BE49-F238E27FC236}">
                <a16:creationId xmlns:a16="http://schemas.microsoft.com/office/drawing/2014/main" id="{07FBD7F4-458B-B8C0-8040-9F69B5568C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2615797" y="31179106"/>
            <a:ext cx="2760576" cy="3910964"/>
          </a:xfrm>
          <a:prstGeom prst="rect">
            <a:avLst/>
          </a:prstGeom>
        </xdr:spPr>
      </xdr:pic>
      <xdr:pic>
        <xdr:nvPicPr>
          <xdr:cNvPr id="139" name="Image 138">
            <a:extLst>
              <a:ext uri="{FF2B5EF4-FFF2-40B4-BE49-F238E27FC236}">
                <a16:creationId xmlns:a16="http://schemas.microsoft.com/office/drawing/2014/main" id="{49C0D7F6-DFCA-5719-A84D-0C7E0423CD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165771" y="31475938"/>
            <a:ext cx="2762526" cy="3277649"/>
          </a:xfrm>
          <a:prstGeom prst="rect">
            <a:avLst/>
          </a:prstGeom>
        </xdr:spPr>
      </xdr:pic>
      <xdr:pic>
        <xdr:nvPicPr>
          <xdr:cNvPr id="140" name="Image 139">
            <a:extLst>
              <a:ext uri="{FF2B5EF4-FFF2-40B4-BE49-F238E27FC236}">
                <a16:creationId xmlns:a16="http://schemas.microsoft.com/office/drawing/2014/main" id="{3F65C756-A252-E1CD-006A-0A69BAD431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325061" y="31189902"/>
            <a:ext cx="2445066" cy="3849614"/>
          </a:xfrm>
          <a:prstGeom prst="rect">
            <a:avLst/>
          </a:prstGeom>
        </xdr:spPr>
      </xdr:pic>
      <xdr:pic>
        <xdr:nvPicPr>
          <xdr:cNvPr id="141" name="Image 140">
            <a:extLst>
              <a:ext uri="{FF2B5EF4-FFF2-40B4-BE49-F238E27FC236}">
                <a16:creationId xmlns:a16="http://schemas.microsoft.com/office/drawing/2014/main" id="{ABF4D657-9B22-E01F-8133-4EF6F3BB68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245458" y="32019987"/>
            <a:ext cx="3219482" cy="223419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13611</xdr:colOff>
      <xdr:row>61</xdr:row>
      <xdr:rowOff>199726</xdr:rowOff>
    </xdr:from>
    <xdr:to>
      <xdr:col>37</xdr:col>
      <xdr:colOff>155608</xdr:colOff>
      <xdr:row>71</xdr:row>
      <xdr:rowOff>46129</xdr:rowOff>
    </xdr:to>
    <xdr:grpSp>
      <xdr:nvGrpSpPr>
        <xdr:cNvPr id="142" name="Groupe 141">
          <a:extLst>
            <a:ext uri="{FF2B5EF4-FFF2-40B4-BE49-F238E27FC236}">
              <a16:creationId xmlns:a16="http://schemas.microsoft.com/office/drawing/2014/main" id="{9A83ACB9-8E72-C541-8746-D40DAF8F5A7C}"/>
            </a:ext>
          </a:extLst>
        </xdr:cNvPr>
        <xdr:cNvGrpSpPr/>
      </xdr:nvGrpSpPr>
      <xdr:grpSpPr>
        <a:xfrm>
          <a:off x="13983611" y="12730393"/>
          <a:ext cx="20969997" cy="1914688"/>
          <a:chOff x="12909779" y="36036240"/>
          <a:chExt cx="32433898" cy="3066822"/>
        </a:xfrm>
      </xdr:grpSpPr>
      <xdr:pic>
        <xdr:nvPicPr>
          <xdr:cNvPr id="143" name="Image 142">
            <a:extLst>
              <a:ext uri="{FF2B5EF4-FFF2-40B4-BE49-F238E27FC236}">
                <a16:creationId xmlns:a16="http://schemas.microsoft.com/office/drawing/2014/main" id="{10D62BC5-90FD-DE14-7EA2-DD9A938C62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779688" y="36221269"/>
            <a:ext cx="1877756" cy="2370721"/>
          </a:xfrm>
          <a:prstGeom prst="rect">
            <a:avLst/>
          </a:prstGeom>
        </xdr:spPr>
      </xdr:pic>
      <xdr:pic>
        <xdr:nvPicPr>
          <xdr:cNvPr id="144" name="Image 143">
            <a:extLst>
              <a:ext uri="{FF2B5EF4-FFF2-40B4-BE49-F238E27FC236}">
                <a16:creationId xmlns:a16="http://schemas.microsoft.com/office/drawing/2014/main" id="{94F566D3-AA4C-296E-68D1-C3B4B20AA0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297122" y="36697280"/>
            <a:ext cx="1872412" cy="2360425"/>
          </a:xfrm>
          <a:prstGeom prst="rect">
            <a:avLst/>
          </a:prstGeom>
        </xdr:spPr>
      </xdr:pic>
      <xdr:pic>
        <xdr:nvPicPr>
          <xdr:cNvPr id="145" name="Image 144">
            <a:extLst>
              <a:ext uri="{FF2B5EF4-FFF2-40B4-BE49-F238E27FC236}">
                <a16:creationId xmlns:a16="http://schemas.microsoft.com/office/drawing/2014/main" id="{DBF782CC-ECCD-7F80-685B-9FE72CC270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329691" y="36526911"/>
            <a:ext cx="1897687" cy="2362290"/>
          </a:xfrm>
          <a:prstGeom prst="rect">
            <a:avLst/>
          </a:prstGeom>
        </xdr:spPr>
      </xdr:pic>
      <xdr:pic>
        <xdr:nvPicPr>
          <xdr:cNvPr id="146" name="Image 145">
            <a:extLst>
              <a:ext uri="{FF2B5EF4-FFF2-40B4-BE49-F238E27FC236}">
                <a16:creationId xmlns:a16="http://schemas.microsoft.com/office/drawing/2014/main" id="{E40B871A-155A-02FB-EAE6-F2B43F3DF8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959172" y="36195867"/>
            <a:ext cx="1893603" cy="2377912"/>
          </a:xfrm>
          <a:prstGeom prst="rect">
            <a:avLst/>
          </a:prstGeom>
        </xdr:spPr>
      </xdr:pic>
      <xdr:pic>
        <xdr:nvPicPr>
          <xdr:cNvPr id="147" name="Image 146">
            <a:extLst>
              <a:ext uri="{FF2B5EF4-FFF2-40B4-BE49-F238E27FC236}">
                <a16:creationId xmlns:a16="http://schemas.microsoft.com/office/drawing/2014/main" id="{DC356C16-27CB-9544-CE17-001EC7B2F9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456464" y="36745762"/>
            <a:ext cx="1887213" cy="2357300"/>
          </a:xfrm>
          <a:prstGeom prst="rect">
            <a:avLst/>
          </a:prstGeom>
        </xdr:spPr>
      </xdr:pic>
      <xdr:pic>
        <xdr:nvPicPr>
          <xdr:cNvPr id="148" name="Image 147">
            <a:extLst>
              <a:ext uri="{FF2B5EF4-FFF2-40B4-BE49-F238E27FC236}">
                <a16:creationId xmlns:a16="http://schemas.microsoft.com/office/drawing/2014/main" id="{4B6869E8-24F5-239F-CB01-3FBFBC86CD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017186" y="36230086"/>
            <a:ext cx="1891690" cy="2361188"/>
          </a:xfrm>
          <a:prstGeom prst="rect">
            <a:avLst/>
          </a:prstGeom>
        </xdr:spPr>
      </xdr:pic>
      <xdr:pic>
        <xdr:nvPicPr>
          <xdr:cNvPr id="149" name="Image 148">
            <a:extLst>
              <a:ext uri="{FF2B5EF4-FFF2-40B4-BE49-F238E27FC236}">
                <a16:creationId xmlns:a16="http://schemas.microsoft.com/office/drawing/2014/main" id="{CB4E27EB-AF4E-02A2-92E9-90123FD2F4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27883" y="36040281"/>
            <a:ext cx="1900793" cy="2369015"/>
          </a:xfrm>
          <a:prstGeom prst="rect">
            <a:avLst/>
          </a:prstGeom>
        </xdr:spPr>
      </xdr:pic>
      <xdr:pic>
        <xdr:nvPicPr>
          <xdr:cNvPr id="150" name="Image 149">
            <a:extLst>
              <a:ext uri="{FF2B5EF4-FFF2-40B4-BE49-F238E27FC236}">
                <a16:creationId xmlns:a16="http://schemas.microsoft.com/office/drawing/2014/main" id="{C7F31710-38B1-8748-1294-0E631B57AA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590222" y="36233615"/>
            <a:ext cx="1894484" cy="2358250"/>
          </a:xfrm>
          <a:prstGeom prst="rect">
            <a:avLst/>
          </a:prstGeom>
        </xdr:spPr>
      </xdr:pic>
      <xdr:pic>
        <xdr:nvPicPr>
          <xdr:cNvPr id="151" name="Image 150">
            <a:extLst>
              <a:ext uri="{FF2B5EF4-FFF2-40B4-BE49-F238E27FC236}">
                <a16:creationId xmlns:a16="http://schemas.microsoft.com/office/drawing/2014/main" id="{1A3F8F91-7985-63D3-7AF5-A760CB7EBF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909779" y="36036240"/>
            <a:ext cx="1899670" cy="2375026"/>
          </a:xfrm>
          <a:prstGeom prst="rect">
            <a:avLst/>
          </a:prstGeom>
        </xdr:spPr>
      </xdr:pic>
      <xdr:pic>
        <xdr:nvPicPr>
          <xdr:cNvPr id="152" name="Image 151">
            <a:extLst>
              <a:ext uri="{FF2B5EF4-FFF2-40B4-BE49-F238E27FC236}">
                <a16:creationId xmlns:a16="http://schemas.microsoft.com/office/drawing/2014/main" id="{81EBACDC-DBF8-70FA-7FF1-E4A618926A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345452" y="36292881"/>
            <a:ext cx="1486625" cy="1806741"/>
          </a:xfrm>
          <a:prstGeom prst="rect">
            <a:avLst/>
          </a:prstGeom>
        </xdr:spPr>
      </xdr:pic>
      <xdr:pic>
        <xdr:nvPicPr>
          <xdr:cNvPr id="153" name="Image 152">
            <a:extLst>
              <a:ext uri="{FF2B5EF4-FFF2-40B4-BE49-F238E27FC236}">
                <a16:creationId xmlns:a16="http://schemas.microsoft.com/office/drawing/2014/main" id="{A075BE50-064C-DE31-EFF6-735126A08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238389" y="36067281"/>
            <a:ext cx="1592125" cy="2147418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22862</xdr:colOff>
      <xdr:row>71</xdr:row>
      <xdr:rowOff>6960</xdr:rowOff>
    </xdr:from>
    <xdr:to>
      <xdr:col>15</xdr:col>
      <xdr:colOff>188813</xdr:colOff>
      <xdr:row>94</xdr:row>
      <xdr:rowOff>62682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473D94C0-C85C-3D60-B567-3D7B71BFD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1148" y="14605912"/>
          <a:ext cx="3455856" cy="4784960"/>
        </a:xfrm>
        <a:prstGeom prst="rect">
          <a:avLst/>
        </a:prstGeom>
      </xdr:spPr>
    </xdr:pic>
    <xdr:clientData/>
  </xdr:twoCellAnchor>
  <xdr:twoCellAnchor>
    <xdr:from>
      <xdr:col>11</xdr:col>
      <xdr:colOff>16442</xdr:colOff>
      <xdr:row>40</xdr:row>
      <xdr:rowOff>156829</xdr:rowOff>
    </xdr:from>
    <xdr:to>
      <xdr:col>28</xdr:col>
      <xdr:colOff>533400</xdr:colOff>
      <xdr:row>48</xdr:row>
      <xdr:rowOff>115161</xdr:rowOff>
    </xdr:to>
    <xdr:grpSp>
      <xdr:nvGrpSpPr>
        <xdr:cNvPr id="44" name="Groupe 43">
          <a:extLst>
            <a:ext uri="{FF2B5EF4-FFF2-40B4-BE49-F238E27FC236}">
              <a16:creationId xmlns:a16="http://schemas.microsoft.com/office/drawing/2014/main" id="{0E822395-C4FC-AE88-5754-01B640361B8D}"/>
            </a:ext>
          </a:extLst>
        </xdr:cNvPr>
        <xdr:cNvGrpSpPr/>
      </xdr:nvGrpSpPr>
      <xdr:grpSpPr>
        <a:xfrm>
          <a:off x="13986442" y="8369496"/>
          <a:ext cx="13942672" cy="1603284"/>
          <a:chOff x="13120533" y="9606402"/>
          <a:chExt cx="14025140" cy="1643198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9945C262-BF69-59EB-D7D6-9035B14F32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803404" y="9606402"/>
            <a:ext cx="2128329" cy="1643198"/>
          </a:xfrm>
          <a:prstGeom prst="rect">
            <a:avLst/>
          </a:prstGeom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4048E2A6-EE53-728A-1F11-09018A944F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472523" y="9611717"/>
            <a:ext cx="2100728" cy="1632569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F79FD250-D1B2-9B66-C117-74EE1E891C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424666" y="9609164"/>
            <a:ext cx="2146062" cy="1637675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id="{B03CF439-20D9-FAFD-15D6-A53C6C25E3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51110" y="9610480"/>
            <a:ext cx="2043403" cy="1635043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4DB26E5-36CE-1A59-6DE5-D55828C22B5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1"/>
          <a:stretch/>
        </xdr:blipFill>
        <xdr:spPr>
          <a:xfrm>
            <a:off x="13120533" y="9608448"/>
            <a:ext cx="2121837" cy="1639107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id="{81BC06F7-CE9D-281E-307F-C4BBE91AE4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800881" y="9607723"/>
            <a:ext cx="2344792" cy="1640557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30480</xdr:colOff>
      <xdr:row>29</xdr:row>
      <xdr:rowOff>0</xdr:rowOff>
    </xdr:from>
    <xdr:ext cx="250767" cy="208472"/>
    <xdr:pic>
      <xdr:nvPicPr>
        <xdr:cNvPr id="32" name="Image 31">
          <a:extLst>
            <a:ext uri="{FF2B5EF4-FFF2-40B4-BE49-F238E27FC236}">
              <a16:creationId xmlns:a16="http://schemas.microsoft.com/office/drawing/2014/main" id="{AC66739D-E4E8-8C4D-8F50-4DD1F0664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280" y="1354667"/>
          <a:ext cx="250767" cy="208472"/>
        </a:xfrm>
        <a:prstGeom prst="rect">
          <a:avLst/>
        </a:prstGeom>
      </xdr:spPr>
    </xdr:pic>
    <xdr:clientData/>
  </xdr:oneCellAnchor>
  <xdr:oneCellAnchor>
    <xdr:from>
      <xdr:col>3</xdr:col>
      <xdr:colOff>23553</xdr:colOff>
      <xdr:row>67</xdr:row>
      <xdr:rowOff>191311</xdr:rowOff>
    </xdr:from>
    <xdr:ext cx="250767" cy="208472"/>
    <xdr:pic>
      <xdr:nvPicPr>
        <xdr:cNvPr id="45" name="Image 44">
          <a:extLst>
            <a:ext uri="{FF2B5EF4-FFF2-40B4-BE49-F238E27FC236}">
              <a16:creationId xmlns:a16="http://schemas.microsoft.com/office/drawing/2014/main" id="{A766E713-C4AB-AF43-B8D0-FB361E8A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3553" y="13955692"/>
          <a:ext cx="250767" cy="208472"/>
        </a:xfrm>
        <a:prstGeom prst="rect">
          <a:avLst/>
        </a:prstGeom>
      </xdr:spPr>
    </xdr:pic>
    <xdr:clientData/>
  </xdr:oneCellAnchor>
  <xdr:twoCellAnchor>
    <xdr:from>
      <xdr:col>20</xdr:col>
      <xdr:colOff>634584</xdr:colOff>
      <xdr:row>2</xdr:row>
      <xdr:rowOff>21026</xdr:rowOff>
    </xdr:from>
    <xdr:to>
      <xdr:col>23</xdr:col>
      <xdr:colOff>423674</xdr:colOff>
      <xdr:row>13</xdr:row>
      <xdr:rowOff>70495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E6C4C12-2A21-EE27-CD5E-63D51FFBC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25784" y="986226"/>
          <a:ext cx="2227490" cy="2487869"/>
        </a:xfrm>
        <a:prstGeom prst="rect">
          <a:avLst/>
        </a:prstGeom>
      </xdr:spPr>
    </xdr:pic>
    <xdr:clientData/>
  </xdr:twoCellAnchor>
  <xdr:twoCellAnchor>
    <xdr:from>
      <xdr:col>23</xdr:col>
      <xdr:colOff>640682</xdr:colOff>
      <xdr:row>2</xdr:row>
      <xdr:rowOff>21025</xdr:rowOff>
    </xdr:from>
    <xdr:to>
      <xdr:col>26</xdr:col>
      <xdr:colOff>426795</xdr:colOff>
      <xdr:row>13</xdr:row>
      <xdr:rowOff>68625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E747683-2090-79FC-5785-1D000CF2A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70282" y="986225"/>
          <a:ext cx="2224513" cy="2486000"/>
        </a:xfrm>
        <a:prstGeom prst="rect">
          <a:avLst/>
        </a:prstGeom>
      </xdr:spPr>
    </xdr:pic>
    <xdr:clientData/>
  </xdr:twoCellAnchor>
  <xdr:twoCellAnchor>
    <xdr:from>
      <xdr:col>26</xdr:col>
      <xdr:colOff>643803</xdr:colOff>
      <xdr:row>2</xdr:row>
      <xdr:rowOff>25119</xdr:rowOff>
    </xdr:from>
    <xdr:to>
      <xdr:col>29</xdr:col>
      <xdr:colOff>447225</xdr:colOff>
      <xdr:row>13</xdr:row>
      <xdr:rowOff>67300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42680208-027A-1CDF-B299-85481BCBE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11803" y="990319"/>
          <a:ext cx="2241822" cy="2480581"/>
        </a:xfrm>
        <a:prstGeom prst="rect">
          <a:avLst/>
        </a:prstGeom>
      </xdr:spPr>
    </xdr:pic>
    <xdr:clientData/>
  </xdr:twoCellAnchor>
  <xdr:twoCellAnchor>
    <xdr:from>
      <xdr:col>14</xdr:col>
      <xdr:colOff>67771</xdr:colOff>
      <xdr:row>2</xdr:row>
      <xdr:rowOff>29634</xdr:rowOff>
    </xdr:from>
    <xdr:to>
      <xdr:col>17</xdr:col>
      <xdr:colOff>413268</xdr:colOff>
      <xdr:row>13</xdr:row>
      <xdr:rowOff>69952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8A4876B-5ED7-260D-C0C4-EDF60796F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40971" y="994834"/>
          <a:ext cx="2225097" cy="2478718"/>
        </a:xfrm>
        <a:prstGeom prst="rect">
          <a:avLst/>
        </a:prstGeom>
      </xdr:spPr>
    </xdr:pic>
    <xdr:clientData/>
  </xdr:twoCellAnchor>
  <xdr:twoCellAnchor>
    <xdr:from>
      <xdr:col>32</xdr:col>
      <xdr:colOff>667349</xdr:colOff>
      <xdr:row>2</xdr:row>
      <xdr:rowOff>27946</xdr:rowOff>
    </xdr:from>
    <xdr:to>
      <xdr:col>35</xdr:col>
      <xdr:colOff>459004</xdr:colOff>
      <xdr:row>13</xdr:row>
      <xdr:rowOff>67733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73DB0264-936D-A2CB-F92F-8812BE3C1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12149" y="993146"/>
          <a:ext cx="2230055" cy="2478187"/>
        </a:xfrm>
        <a:prstGeom prst="rect">
          <a:avLst/>
        </a:prstGeom>
      </xdr:spPr>
    </xdr:pic>
    <xdr:clientData/>
  </xdr:twoCellAnchor>
  <xdr:twoCellAnchor>
    <xdr:from>
      <xdr:col>29</xdr:col>
      <xdr:colOff>664233</xdr:colOff>
      <xdr:row>2</xdr:row>
      <xdr:rowOff>27946</xdr:rowOff>
    </xdr:from>
    <xdr:to>
      <xdr:col>32</xdr:col>
      <xdr:colOff>450344</xdr:colOff>
      <xdr:row>13</xdr:row>
      <xdr:rowOff>67733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F36F0D57-E693-4148-AB9D-B36A19879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70633" y="993146"/>
          <a:ext cx="2224511" cy="2478187"/>
        </a:xfrm>
        <a:prstGeom prst="rect">
          <a:avLst/>
        </a:prstGeom>
      </xdr:spPr>
    </xdr:pic>
    <xdr:clientData/>
  </xdr:twoCellAnchor>
  <xdr:twoCellAnchor>
    <xdr:from>
      <xdr:col>17</xdr:col>
      <xdr:colOff>630276</xdr:colOff>
      <xdr:row>2</xdr:row>
      <xdr:rowOff>25328</xdr:rowOff>
    </xdr:from>
    <xdr:to>
      <xdr:col>20</xdr:col>
      <xdr:colOff>417576</xdr:colOff>
      <xdr:row>13</xdr:row>
      <xdr:rowOff>69287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491466CB-8CBF-5ACC-545E-9A4732BCF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83076" y="990528"/>
          <a:ext cx="2225700" cy="2482359"/>
        </a:xfrm>
        <a:prstGeom prst="rect">
          <a:avLst/>
        </a:prstGeom>
      </xdr:spPr>
    </xdr:pic>
    <xdr:clientData/>
  </xdr:twoCellAnchor>
  <xdr:twoCellAnchor>
    <xdr:from>
      <xdr:col>11</xdr:col>
      <xdr:colOff>35743</xdr:colOff>
      <xdr:row>2</xdr:row>
      <xdr:rowOff>25328</xdr:rowOff>
    </xdr:from>
    <xdr:to>
      <xdr:col>13</xdr:col>
      <xdr:colOff>668729</xdr:colOff>
      <xdr:row>13</xdr:row>
      <xdr:rowOff>69287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6F2297CA-BFC9-FFBC-7887-33BFF0F48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70543" y="990528"/>
          <a:ext cx="2258586" cy="2482359"/>
        </a:xfrm>
        <a:prstGeom prst="rect">
          <a:avLst/>
        </a:prstGeom>
      </xdr:spPr>
    </xdr:pic>
    <xdr:clientData/>
  </xdr:twoCellAnchor>
  <xdr:twoCellAnchor>
    <xdr:from>
      <xdr:col>11</xdr:col>
      <xdr:colOff>38877</xdr:colOff>
      <xdr:row>14</xdr:row>
      <xdr:rowOff>125691</xdr:rowOff>
    </xdr:from>
    <xdr:to>
      <xdr:col>13</xdr:col>
      <xdr:colOff>661849</xdr:colOff>
      <xdr:row>26</xdr:row>
      <xdr:rowOff>32051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8CE039DC-12E6-40E8-9A89-594FE06AD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73677" y="3732491"/>
          <a:ext cx="2248572" cy="2344760"/>
        </a:xfrm>
        <a:prstGeom prst="rect">
          <a:avLst/>
        </a:prstGeom>
      </xdr:spPr>
    </xdr:pic>
    <xdr:clientData/>
  </xdr:twoCellAnchor>
  <xdr:twoCellAnchor>
    <xdr:from>
      <xdr:col>14</xdr:col>
      <xdr:colOff>79661</xdr:colOff>
      <xdr:row>14</xdr:row>
      <xdr:rowOff>125691</xdr:rowOff>
    </xdr:from>
    <xdr:to>
      <xdr:col>17</xdr:col>
      <xdr:colOff>429636</xdr:colOff>
      <xdr:row>26</xdr:row>
      <xdr:rowOff>32050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B7C722B7-87FB-CE0F-0448-4A08A02E4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52861" y="3732491"/>
          <a:ext cx="2229575" cy="2344759"/>
        </a:xfrm>
        <a:prstGeom prst="rect">
          <a:avLst/>
        </a:prstGeom>
      </xdr:spPr>
    </xdr:pic>
    <xdr:clientData/>
  </xdr:twoCellAnchor>
  <xdr:twoCellAnchor>
    <xdr:from>
      <xdr:col>17</xdr:col>
      <xdr:colOff>665414</xdr:colOff>
      <xdr:row>14</xdr:row>
      <xdr:rowOff>125691</xdr:rowOff>
    </xdr:from>
    <xdr:to>
      <xdr:col>20</xdr:col>
      <xdr:colOff>446816</xdr:colOff>
      <xdr:row>26</xdr:row>
      <xdr:rowOff>32050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B9E66705-3FD5-7C1A-AF52-4C8244C8C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18214" y="3732491"/>
          <a:ext cx="2219802" cy="2344759"/>
        </a:xfrm>
        <a:prstGeom prst="rect">
          <a:avLst/>
        </a:prstGeom>
      </xdr:spPr>
    </xdr:pic>
    <xdr:clientData/>
  </xdr:twoCellAnchor>
  <xdr:twoCellAnchor>
    <xdr:from>
      <xdr:col>20</xdr:col>
      <xdr:colOff>682594</xdr:colOff>
      <xdr:row>14</xdr:row>
      <xdr:rowOff>125691</xdr:rowOff>
    </xdr:from>
    <xdr:to>
      <xdr:col>23</xdr:col>
      <xdr:colOff>449065</xdr:colOff>
      <xdr:row>26</xdr:row>
      <xdr:rowOff>32051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E3DD1F5D-D4C8-7073-A51C-F083FC353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73794" y="3732491"/>
          <a:ext cx="2204871" cy="2344760"/>
        </a:xfrm>
        <a:prstGeom prst="rect">
          <a:avLst/>
        </a:prstGeom>
      </xdr:spPr>
    </xdr:pic>
    <xdr:clientData/>
  </xdr:twoCellAnchor>
  <xdr:twoCellAnchor>
    <xdr:from>
      <xdr:col>23</xdr:col>
      <xdr:colOff>684843</xdr:colOff>
      <xdr:row>14</xdr:row>
      <xdr:rowOff>125691</xdr:rowOff>
    </xdr:from>
    <xdr:to>
      <xdr:col>26</xdr:col>
      <xdr:colOff>439654</xdr:colOff>
      <xdr:row>26</xdr:row>
      <xdr:rowOff>32050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6CF62F7-4019-9AB7-9ADD-6E03CF8A9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14443" y="3732491"/>
          <a:ext cx="2193211" cy="2344759"/>
        </a:xfrm>
        <a:prstGeom prst="rect">
          <a:avLst/>
        </a:prstGeom>
      </xdr:spPr>
    </xdr:pic>
    <xdr:clientData/>
  </xdr:twoCellAnchor>
  <xdr:twoCellAnchor>
    <xdr:from>
      <xdr:col>26</xdr:col>
      <xdr:colOff>675433</xdr:colOff>
      <xdr:row>14</xdr:row>
      <xdr:rowOff>125691</xdr:rowOff>
    </xdr:from>
    <xdr:to>
      <xdr:col>29</xdr:col>
      <xdr:colOff>452035</xdr:colOff>
      <xdr:row>26</xdr:row>
      <xdr:rowOff>32050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34A6E71A-7983-4A16-F732-FE1A42D7F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043433" y="3732491"/>
          <a:ext cx="2215002" cy="2344759"/>
        </a:xfrm>
        <a:prstGeom prst="rect">
          <a:avLst/>
        </a:prstGeom>
      </xdr:spPr>
    </xdr:pic>
    <xdr:clientData/>
  </xdr:twoCellAnchor>
  <xdr:twoCellAnchor editAs="oneCell">
    <xdr:from>
      <xdr:col>11</xdr:col>
      <xdr:colOff>32015</xdr:colOff>
      <xdr:row>27</xdr:row>
      <xdr:rowOff>63136</xdr:rowOff>
    </xdr:from>
    <xdr:to>
      <xdr:col>13</xdr:col>
      <xdr:colOff>660402</xdr:colOff>
      <xdr:row>40</xdr:row>
      <xdr:rowOff>7847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9F75A9F6-BB35-1C45-250F-8A7932615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66815" y="6311536"/>
          <a:ext cx="2253987" cy="2586312"/>
        </a:xfrm>
        <a:prstGeom prst="rect">
          <a:avLst/>
        </a:prstGeom>
      </xdr:spPr>
    </xdr:pic>
    <xdr:clientData/>
  </xdr:twoCellAnchor>
  <xdr:twoCellAnchor editAs="oneCell">
    <xdr:from>
      <xdr:col>14</xdr:col>
      <xdr:colOff>70542</xdr:colOff>
      <xdr:row>27</xdr:row>
      <xdr:rowOff>68762</xdr:rowOff>
    </xdr:from>
    <xdr:to>
      <xdr:col>17</xdr:col>
      <xdr:colOff>415192</xdr:colOff>
      <xdr:row>40</xdr:row>
      <xdr:rowOff>16853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ED6F4B53-B99C-76F1-6B3F-3D4FD3D6B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43742" y="6317162"/>
          <a:ext cx="2224250" cy="2589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94073</xdr:colOff>
      <xdr:row>57</xdr:row>
      <xdr:rowOff>13222</xdr:rowOff>
    </xdr:from>
    <xdr:to>
      <xdr:col>13</xdr:col>
      <xdr:colOff>817124</xdr:colOff>
      <xdr:row>62</xdr:row>
      <xdr:rowOff>192915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5062F6-CEE8-1D46-B1A7-04C815C45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65121" y="13717127"/>
          <a:ext cx="1714860" cy="1207788"/>
        </a:xfrm>
        <a:prstGeom prst="rect">
          <a:avLst/>
        </a:prstGeom>
      </xdr:spPr>
    </xdr:pic>
    <xdr:clientData/>
  </xdr:twoCellAnchor>
  <xdr:twoCellAnchor>
    <xdr:from>
      <xdr:col>15</xdr:col>
      <xdr:colOff>680887</xdr:colOff>
      <xdr:row>57</xdr:row>
      <xdr:rowOff>42096</xdr:rowOff>
    </xdr:from>
    <xdr:to>
      <xdr:col>17</xdr:col>
      <xdr:colOff>736683</xdr:colOff>
      <xdr:row>63</xdr:row>
      <xdr:rowOff>7697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345A911-40EC-2D42-A3D2-9A4012FB8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44411" y="13746001"/>
          <a:ext cx="1700748" cy="1199315"/>
        </a:xfrm>
        <a:prstGeom prst="rect">
          <a:avLst/>
        </a:prstGeom>
      </xdr:spPr>
    </xdr:pic>
    <xdr:clientData/>
  </xdr:twoCellAnchor>
  <xdr:twoCellAnchor>
    <xdr:from>
      <xdr:col>18</xdr:col>
      <xdr:colOff>767480</xdr:colOff>
      <xdr:row>57</xdr:row>
      <xdr:rowOff>24681</xdr:rowOff>
    </xdr:from>
    <xdr:to>
      <xdr:col>21</xdr:col>
      <xdr:colOff>14513</xdr:colOff>
      <xdr:row>62</xdr:row>
      <xdr:rowOff>205524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6B37724-09B0-4349-832D-7DAF22AA7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8432" y="13728586"/>
          <a:ext cx="1714462" cy="1208938"/>
        </a:xfrm>
        <a:prstGeom prst="rect">
          <a:avLst/>
        </a:prstGeom>
      </xdr:spPr>
    </xdr:pic>
    <xdr:clientData/>
  </xdr:twoCellAnchor>
  <xdr:twoCellAnchor editAs="oneCell">
    <xdr:from>
      <xdr:col>11</xdr:col>
      <xdr:colOff>111260</xdr:colOff>
      <xdr:row>147</xdr:row>
      <xdr:rowOff>53870</xdr:rowOff>
    </xdr:from>
    <xdr:to>
      <xdr:col>15</xdr:col>
      <xdr:colOff>448546</xdr:colOff>
      <xdr:row>151</xdr:row>
      <xdr:rowOff>92833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078E837-DDD5-DA42-96F3-D398031A7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02651" y="31196479"/>
          <a:ext cx="2424503" cy="834095"/>
        </a:xfrm>
        <a:prstGeom prst="rect">
          <a:avLst/>
        </a:prstGeom>
      </xdr:spPr>
    </xdr:pic>
    <xdr:clientData/>
  </xdr:twoCellAnchor>
  <xdr:twoCellAnchor editAs="oneCell">
    <xdr:from>
      <xdr:col>11</xdr:col>
      <xdr:colOff>122496</xdr:colOff>
      <xdr:row>137</xdr:row>
      <xdr:rowOff>155075</xdr:rowOff>
    </xdr:from>
    <xdr:to>
      <xdr:col>15</xdr:col>
      <xdr:colOff>721582</xdr:colOff>
      <xdr:row>146</xdr:row>
      <xdr:rowOff>87822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31D9588-0ECF-6346-8D5F-2987A501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32619" y="29427791"/>
          <a:ext cx="2700074" cy="1767191"/>
        </a:xfrm>
        <a:prstGeom prst="rect">
          <a:avLst/>
        </a:prstGeom>
      </xdr:spPr>
    </xdr:pic>
    <xdr:clientData/>
  </xdr:twoCellAnchor>
  <xdr:twoCellAnchor editAs="oneCell">
    <xdr:from>
      <xdr:col>15</xdr:col>
      <xdr:colOff>792773</xdr:colOff>
      <xdr:row>154</xdr:row>
      <xdr:rowOff>108862</xdr:rowOff>
    </xdr:from>
    <xdr:to>
      <xdr:col>23</xdr:col>
      <xdr:colOff>227146</xdr:colOff>
      <xdr:row>165</xdr:row>
      <xdr:rowOff>186097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28B92B5-6C91-EB4C-B361-C008C5F6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6297" y="36430862"/>
          <a:ext cx="6014182" cy="235114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161553</xdr:colOff>
      <xdr:row>69</xdr:row>
      <xdr:rowOff>153901</xdr:rowOff>
    </xdr:from>
    <xdr:to>
      <xdr:col>15</xdr:col>
      <xdr:colOff>15297</xdr:colOff>
      <xdr:row>76</xdr:row>
      <xdr:rowOff>108557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5640EFF-E839-1B45-8BE1-28D5D916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1353" y="18568901"/>
          <a:ext cx="1900754" cy="13770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147760</xdr:colOff>
      <xdr:row>77</xdr:row>
      <xdr:rowOff>64957</xdr:rowOff>
    </xdr:from>
    <xdr:to>
      <xdr:col>15</xdr:col>
      <xdr:colOff>18812</xdr:colOff>
      <xdr:row>84</xdr:row>
      <xdr:rowOff>42164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CACDE94-4338-E14E-A087-D37B6C63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7560" y="20105557"/>
          <a:ext cx="1918062" cy="1399605"/>
        </a:xfrm>
        <a:prstGeom prst="rect">
          <a:avLst/>
        </a:prstGeom>
      </xdr:spPr>
    </xdr:pic>
    <xdr:clientData/>
  </xdr:twoCellAnchor>
  <xdr:twoCellAnchor editAs="oneCell">
    <xdr:from>
      <xdr:col>15</xdr:col>
      <xdr:colOff>450533</xdr:colOff>
      <xdr:row>77</xdr:row>
      <xdr:rowOff>85042</xdr:rowOff>
    </xdr:from>
    <xdr:to>
      <xdr:col>17</xdr:col>
      <xdr:colOff>660398</xdr:colOff>
      <xdr:row>84</xdr:row>
      <xdr:rowOff>58404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7C5088B-6906-2D4C-B525-DFC7B0AC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3133" y="20125642"/>
          <a:ext cx="1860866" cy="1395760"/>
        </a:xfrm>
        <a:prstGeom prst="rect">
          <a:avLst/>
        </a:prstGeom>
      </xdr:spPr>
    </xdr:pic>
    <xdr:clientData/>
  </xdr:twoCellAnchor>
  <xdr:twoCellAnchor editAs="oneCell">
    <xdr:from>
      <xdr:col>15</xdr:col>
      <xdr:colOff>448625</xdr:colOff>
      <xdr:row>69</xdr:row>
      <xdr:rowOff>153313</xdr:rowOff>
    </xdr:from>
    <xdr:to>
      <xdr:col>17</xdr:col>
      <xdr:colOff>662457</xdr:colOff>
      <xdr:row>76</xdr:row>
      <xdr:rowOff>120189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6B96E4DE-AA07-0E40-80DB-C29481C4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1225" y="18568313"/>
          <a:ext cx="1864833" cy="1389277"/>
        </a:xfrm>
        <a:prstGeom prst="rect">
          <a:avLst/>
        </a:prstGeom>
      </xdr:spPr>
    </xdr:pic>
    <xdr:clientData/>
  </xdr:twoCellAnchor>
  <xdr:twoCellAnchor>
    <xdr:from>
      <xdr:col>18</xdr:col>
      <xdr:colOff>68401</xdr:colOff>
      <xdr:row>69</xdr:row>
      <xdr:rowOff>149590</xdr:rowOff>
    </xdr:from>
    <xdr:to>
      <xdr:col>32</xdr:col>
      <xdr:colOff>623454</xdr:colOff>
      <xdr:row>84</xdr:row>
      <xdr:rowOff>57727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03106762-2777-F84A-B2DF-6CBBEC97704A}"/>
            </a:ext>
          </a:extLst>
        </xdr:cNvPr>
        <xdr:cNvGrpSpPr/>
      </xdr:nvGrpSpPr>
      <xdr:grpSpPr>
        <a:xfrm>
          <a:off x="18247544" y="14325209"/>
          <a:ext cx="12069720" cy="2992423"/>
          <a:chOff x="18637654" y="16259954"/>
          <a:chExt cx="11709763" cy="3359369"/>
        </a:xfrm>
      </xdr:grpSpPr>
      <xdr:pic>
        <xdr:nvPicPr>
          <xdr:cNvPr id="17" name="Image 16">
            <a:extLst>
              <a:ext uri="{FF2B5EF4-FFF2-40B4-BE49-F238E27FC236}">
                <a16:creationId xmlns:a16="http://schemas.microsoft.com/office/drawing/2014/main" id="{103C825D-2723-60D6-D269-8B5464E56C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637654" y="16279195"/>
            <a:ext cx="2524240" cy="3340128"/>
          </a:xfrm>
          <a:prstGeom prst="rect">
            <a:avLst/>
          </a:prstGeom>
        </xdr:spPr>
      </xdr:pic>
      <xdr:pic>
        <xdr:nvPicPr>
          <xdr:cNvPr id="18" name="Image 17">
            <a:extLst>
              <a:ext uri="{FF2B5EF4-FFF2-40B4-BE49-F238E27FC236}">
                <a16:creationId xmlns:a16="http://schemas.microsoft.com/office/drawing/2014/main" id="{369E8F4B-751F-E2E7-CF5E-047D454B53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705105" y="16259955"/>
            <a:ext cx="2625482" cy="3354203"/>
          </a:xfrm>
          <a:prstGeom prst="rect">
            <a:avLst/>
          </a:prstGeom>
        </xdr:spPr>
      </xdr:pic>
      <xdr:pic>
        <xdr:nvPicPr>
          <xdr:cNvPr id="19" name="Image 18">
            <a:extLst>
              <a:ext uri="{FF2B5EF4-FFF2-40B4-BE49-F238E27FC236}">
                <a16:creationId xmlns:a16="http://schemas.microsoft.com/office/drawing/2014/main" id="{997656EB-A85D-D07A-8835-B58F70A4E9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212025" y="16259954"/>
            <a:ext cx="3454513" cy="3346543"/>
          </a:xfrm>
          <a:prstGeom prst="rect">
            <a:avLst/>
          </a:prstGeom>
        </xdr:spPr>
      </xdr:pic>
      <xdr:pic>
        <xdr:nvPicPr>
          <xdr:cNvPr id="20" name="Image 19">
            <a:extLst>
              <a:ext uri="{FF2B5EF4-FFF2-40B4-BE49-F238E27FC236}">
                <a16:creationId xmlns:a16="http://schemas.microsoft.com/office/drawing/2014/main" id="{A1E2B210-2967-6D75-78BE-F010EE958A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375944" y="16259954"/>
            <a:ext cx="2971473" cy="3357243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100591</xdr:colOff>
      <xdr:row>148</xdr:row>
      <xdr:rowOff>0</xdr:rowOff>
    </xdr:from>
    <xdr:to>
      <xdr:col>15</xdr:col>
      <xdr:colOff>204661</xdr:colOff>
      <xdr:row>161</xdr:row>
      <xdr:rowOff>156751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5F4B4A4-F090-5D4C-BC68-7B8902F4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1982" y="32412608"/>
          <a:ext cx="2191287" cy="2749206"/>
        </a:xfrm>
        <a:prstGeom prst="rect">
          <a:avLst/>
        </a:prstGeom>
      </xdr:spPr>
    </xdr:pic>
    <xdr:clientData/>
  </xdr:twoCellAnchor>
  <xdr:twoCellAnchor editAs="oneCell">
    <xdr:from>
      <xdr:col>15</xdr:col>
      <xdr:colOff>328357</xdr:colOff>
      <xdr:row>148</xdr:row>
      <xdr:rowOff>0</xdr:rowOff>
    </xdr:from>
    <xdr:to>
      <xdr:col>18</xdr:col>
      <xdr:colOff>3814</xdr:colOff>
      <xdr:row>161</xdr:row>
      <xdr:rowOff>153543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08E0006-CFD2-AE4B-A296-962765C4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9786" y="33310287"/>
          <a:ext cx="2142885" cy="2841709"/>
        </a:xfrm>
        <a:prstGeom prst="rect">
          <a:avLst/>
        </a:prstGeom>
      </xdr:spPr>
    </xdr:pic>
    <xdr:clientData/>
  </xdr:twoCellAnchor>
  <xdr:twoCellAnchor editAs="oneCell">
    <xdr:from>
      <xdr:col>18</xdr:col>
      <xdr:colOff>123146</xdr:colOff>
      <xdr:row>148</xdr:row>
      <xdr:rowOff>0</xdr:rowOff>
    </xdr:from>
    <xdr:to>
      <xdr:col>21</xdr:col>
      <xdr:colOff>63050</xdr:colOff>
      <xdr:row>161</xdr:row>
      <xdr:rowOff>147899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C5502B3E-B34D-B44E-8E1F-4CFC8DB16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2003" y="33310288"/>
          <a:ext cx="2407332" cy="2836065"/>
        </a:xfrm>
        <a:prstGeom prst="rect">
          <a:avLst/>
        </a:prstGeom>
      </xdr:spPr>
    </xdr:pic>
    <xdr:clientData/>
  </xdr:twoCellAnchor>
  <xdr:twoCellAnchor editAs="oneCell">
    <xdr:from>
      <xdr:col>6</xdr:col>
      <xdr:colOff>594288</xdr:colOff>
      <xdr:row>155</xdr:row>
      <xdr:rowOff>130747</xdr:rowOff>
    </xdr:from>
    <xdr:to>
      <xdr:col>6</xdr:col>
      <xdr:colOff>855898</xdr:colOff>
      <xdr:row>156</xdr:row>
      <xdr:rowOff>140437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5B4B02B8-88EF-CD42-B0B8-DD25D81C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088" y="65053147"/>
          <a:ext cx="255836" cy="212891"/>
        </a:xfrm>
        <a:prstGeom prst="rect">
          <a:avLst/>
        </a:prstGeom>
      </xdr:spPr>
    </xdr:pic>
    <xdr:clientData/>
  </xdr:twoCellAnchor>
  <xdr:twoCellAnchor editAs="oneCell">
    <xdr:from>
      <xdr:col>11</xdr:col>
      <xdr:colOff>80389</xdr:colOff>
      <xdr:row>154</xdr:row>
      <xdr:rowOff>108862</xdr:rowOff>
    </xdr:from>
    <xdr:to>
      <xdr:col>15</xdr:col>
      <xdr:colOff>684598</xdr:colOff>
      <xdr:row>165</xdr:row>
      <xdr:rowOff>166834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0050CF6-1134-0142-80B5-F40BA225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3532" y="36430862"/>
          <a:ext cx="2684590" cy="2331877"/>
        </a:xfrm>
        <a:prstGeom prst="rect">
          <a:avLst/>
        </a:prstGeom>
      </xdr:spPr>
    </xdr:pic>
    <xdr:clientData/>
  </xdr:twoCellAnchor>
  <xdr:twoCellAnchor editAs="oneCell">
    <xdr:from>
      <xdr:col>8</xdr:col>
      <xdr:colOff>1290841</xdr:colOff>
      <xdr:row>168</xdr:row>
      <xdr:rowOff>45385</xdr:rowOff>
    </xdr:from>
    <xdr:to>
      <xdr:col>15</xdr:col>
      <xdr:colOff>680694</xdr:colOff>
      <xdr:row>190</xdr:row>
      <xdr:rowOff>176773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D0F20A8C-1F73-EA43-866B-377762E3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8533" y="39371966"/>
          <a:ext cx="5464101" cy="46686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9463</xdr:colOff>
      <xdr:row>0</xdr:row>
      <xdr:rowOff>108859</xdr:rowOff>
    </xdr:from>
    <xdr:to>
      <xdr:col>13</xdr:col>
      <xdr:colOff>762000</xdr:colOff>
      <xdr:row>54</xdr:row>
      <xdr:rowOff>946</xdr:rowOff>
    </xdr:to>
    <xdr:grpSp>
      <xdr:nvGrpSpPr>
        <xdr:cNvPr id="45" name="Groupe 44">
          <a:extLst>
            <a:ext uri="{FF2B5EF4-FFF2-40B4-BE49-F238E27FC236}">
              <a16:creationId xmlns:a16="http://schemas.microsoft.com/office/drawing/2014/main" id="{0FFBD862-4F7F-9C43-9042-F9D6C5B2A914}"/>
            </a:ext>
          </a:extLst>
        </xdr:cNvPr>
        <xdr:cNvGrpSpPr/>
      </xdr:nvGrpSpPr>
      <xdr:grpSpPr>
        <a:xfrm>
          <a:off x="13810130" y="108859"/>
          <a:ext cx="1575013" cy="10983420"/>
          <a:chOff x="12983266" y="1961612"/>
          <a:chExt cx="1763110" cy="11817679"/>
        </a:xfrm>
      </xdr:grpSpPr>
      <xdr:grpSp>
        <xdr:nvGrpSpPr>
          <xdr:cNvPr id="46" name="Groupe 45">
            <a:extLst>
              <a:ext uri="{FF2B5EF4-FFF2-40B4-BE49-F238E27FC236}">
                <a16:creationId xmlns:a16="http://schemas.microsoft.com/office/drawing/2014/main" id="{D5170405-30B6-9EB1-EAC0-EA49B227C6C1}"/>
              </a:ext>
            </a:extLst>
          </xdr:cNvPr>
          <xdr:cNvGrpSpPr/>
        </xdr:nvGrpSpPr>
        <xdr:grpSpPr>
          <a:xfrm>
            <a:off x="13003071" y="1961612"/>
            <a:ext cx="1715368" cy="9311683"/>
            <a:chOff x="14579216" y="3204647"/>
            <a:chExt cx="1638716" cy="8959469"/>
          </a:xfrm>
        </xdr:grpSpPr>
        <xdr:grpSp>
          <xdr:nvGrpSpPr>
            <xdr:cNvPr id="49" name="Groupe 48">
              <a:extLst>
                <a:ext uri="{FF2B5EF4-FFF2-40B4-BE49-F238E27FC236}">
                  <a16:creationId xmlns:a16="http://schemas.microsoft.com/office/drawing/2014/main" id="{E101E47C-4AD3-E5DB-0A85-AC8CE2EE8346}"/>
                </a:ext>
              </a:extLst>
            </xdr:cNvPr>
            <xdr:cNvGrpSpPr/>
          </xdr:nvGrpSpPr>
          <xdr:grpSpPr>
            <a:xfrm>
              <a:off x="14582911" y="3204647"/>
              <a:ext cx="1620211" cy="6652555"/>
              <a:chOff x="13319039" y="32535"/>
              <a:chExt cx="1425553" cy="6251985"/>
            </a:xfrm>
          </xdr:grpSpPr>
          <xdr:pic>
            <xdr:nvPicPr>
              <xdr:cNvPr id="52" name="Image 51">
                <a:extLst>
                  <a:ext uri="{FF2B5EF4-FFF2-40B4-BE49-F238E27FC236}">
                    <a16:creationId xmlns:a16="http://schemas.microsoft.com/office/drawing/2014/main" id="{117AB0B7-5174-46F2-2B47-CD7FB7E7946B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1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330326" y="32535"/>
                <a:ext cx="1406404" cy="1006664"/>
              </a:xfrm>
              <a:prstGeom prst="rect">
                <a:avLst/>
              </a:prstGeom>
            </xdr:spPr>
          </xdr:pic>
          <xdr:pic>
            <xdr:nvPicPr>
              <xdr:cNvPr id="53" name="Image 52">
                <a:extLst>
                  <a:ext uri="{FF2B5EF4-FFF2-40B4-BE49-F238E27FC236}">
                    <a16:creationId xmlns:a16="http://schemas.microsoft.com/office/drawing/2014/main" id="{B6CCFA37-52FD-6B22-E3F4-85B0085F6F2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3319039" y="1034466"/>
                <a:ext cx="1425553" cy="1010044"/>
              </a:xfrm>
              <a:prstGeom prst="rect">
                <a:avLst/>
              </a:prstGeom>
            </xdr:spPr>
          </xdr:pic>
          <xdr:pic>
            <xdr:nvPicPr>
              <xdr:cNvPr id="54" name="Image 53">
                <a:extLst>
                  <a:ext uri="{FF2B5EF4-FFF2-40B4-BE49-F238E27FC236}">
                    <a16:creationId xmlns:a16="http://schemas.microsoft.com/office/drawing/2014/main" id="{940C8EC2-AE9A-E5E9-2F6E-B620FF876917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320586" y="2043587"/>
                <a:ext cx="1396490" cy="1063918"/>
              </a:xfrm>
              <a:prstGeom prst="rect">
                <a:avLst/>
              </a:prstGeom>
            </xdr:spPr>
          </xdr:pic>
          <xdr:pic>
            <xdr:nvPicPr>
              <xdr:cNvPr id="55" name="Image 54">
                <a:extLst>
                  <a:ext uri="{FF2B5EF4-FFF2-40B4-BE49-F238E27FC236}">
                    <a16:creationId xmlns:a16="http://schemas.microsoft.com/office/drawing/2014/main" id="{7745093A-7E82-4275-2561-01BDEAC0E2F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3320561" y="3106785"/>
                <a:ext cx="1400418" cy="1063771"/>
              </a:xfrm>
              <a:prstGeom prst="rect">
                <a:avLst/>
              </a:prstGeom>
            </xdr:spPr>
          </xdr:pic>
          <xdr:pic>
            <xdr:nvPicPr>
              <xdr:cNvPr id="56" name="Image 55">
                <a:extLst>
                  <a:ext uri="{FF2B5EF4-FFF2-40B4-BE49-F238E27FC236}">
                    <a16:creationId xmlns:a16="http://schemas.microsoft.com/office/drawing/2014/main" id="{04EF9085-08D7-9145-E299-7B5FEF7C2CC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319795" y="4168158"/>
                <a:ext cx="1416934" cy="1064272"/>
              </a:xfrm>
              <a:prstGeom prst="rect">
                <a:avLst/>
              </a:prstGeom>
            </xdr:spPr>
          </xdr:pic>
          <xdr:pic>
            <xdr:nvPicPr>
              <xdr:cNvPr id="57" name="Image 56">
                <a:extLst>
                  <a:ext uri="{FF2B5EF4-FFF2-40B4-BE49-F238E27FC236}">
                    <a16:creationId xmlns:a16="http://schemas.microsoft.com/office/drawing/2014/main" id="{D87C8DE4-678B-55C4-83A6-86138DA46D6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3319453" y="5223409"/>
                <a:ext cx="1417274" cy="1061111"/>
              </a:xfrm>
              <a:prstGeom prst="rect">
                <a:avLst/>
              </a:prstGeom>
            </xdr:spPr>
          </xdr:pic>
        </xdr:grpSp>
        <xdr:pic>
          <xdr:nvPicPr>
            <xdr:cNvPr id="50" name="Image 49">
              <a:extLst>
                <a:ext uri="{FF2B5EF4-FFF2-40B4-BE49-F238E27FC236}">
                  <a16:creationId xmlns:a16="http://schemas.microsoft.com/office/drawing/2014/main" id="{02720A74-1351-AE7B-C2B9-221A3A50F4F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4579216" y="9926812"/>
              <a:ext cx="1638716" cy="1072908"/>
            </a:xfrm>
            <a:prstGeom prst="rect">
              <a:avLst/>
            </a:prstGeom>
          </xdr:spPr>
        </xdr:pic>
        <xdr:pic>
          <xdr:nvPicPr>
            <xdr:cNvPr id="51" name="Image 50">
              <a:extLst>
                <a:ext uri="{FF2B5EF4-FFF2-40B4-BE49-F238E27FC236}">
                  <a16:creationId xmlns:a16="http://schemas.microsoft.com/office/drawing/2014/main" id="{0EC736C0-4828-FF3E-C2B3-9BC7477402B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4584102" y="11056736"/>
              <a:ext cx="1594939" cy="1107380"/>
            </a:xfrm>
            <a:prstGeom prst="rect">
              <a:avLst/>
            </a:prstGeom>
          </xdr:spPr>
        </xdr:pic>
      </xdr:grpSp>
      <xdr:pic>
        <xdr:nvPicPr>
          <xdr:cNvPr id="47" name="Image 46">
            <a:extLst>
              <a:ext uri="{FF2B5EF4-FFF2-40B4-BE49-F238E27FC236}">
                <a16:creationId xmlns:a16="http://schemas.microsoft.com/office/drawing/2014/main" id="{2B99D58D-42FB-D4BB-83B3-BB314EE215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2819" y="12594638"/>
            <a:ext cx="1743557" cy="1184653"/>
          </a:xfrm>
          <a:prstGeom prst="rect">
            <a:avLst/>
          </a:prstGeom>
        </xdr:spPr>
      </xdr:pic>
      <xdr:pic>
        <xdr:nvPicPr>
          <xdr:cNvPr id="48" name="Image 47">
            <a:extLst>
              <a:ext uri="{FF2B5EF4-FFF2-40B4-BE49-F238E27FC236}">
                <a16:creationId xmlns:a16="http://schemas.microsoft.com/office/drawing/2014/main" id="{20D9FD38-3F1F-169B-F952-5EE2751367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983266" y="11366640"/>
            <a:ext cx="1741636" cy="1187225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143203</xdr:colOff>
      <xdr:row>0</xdr:row>
      <xdr:rowOff>120954</xdr:rowOff>
    </xdr:from>
    <xdr:to>
      <xdr:col>18</xdr:col>
      <xdr:colOff>254000</xdr:colOff>
      <xdr:row>54</xdr:row>
      <xdr:rowOff>24190</xdr:rowOff>
    </xdr:to>
    <xdr:grpSp>
      <xdr:nvGrpSpPr>
        <xdr:cNvPr id="58" name="Groupe 57">
          <a:extLst>
            <a:ext uri="{FF2B5EF4-FFF2-40B4-BE49-F238E27FC236}">
              <a16:creationId xmlns:a16="http://schemas.microsoft.com/office/drawing/2014/main" id="{F2CE10DF-BC86-C54B-A874-9D41CBAAB414}"/>
            </a:ext>
          </a:extLst>
        </xdr:cNvPr>
        <xdr:cNvGrpSpPr/>
      </xdr:nvGrpSpPr>
      <xdr:grpSpPr>
        <a:xfrm>
          <a:off x="16677393" y="120954"/>
          <a:ext cx="1755750" cy="10994569"/>
          <a:chOff x="15899813" y="1974312"/>
          <a:chExt cx="1842817" cy="11816120"/>
        </a:xfrm>
      </xdr:grpSpPr>
      <xdr:grpSp>
        <xdr:nvGrpSpPr>
          <xdr:cNvPr id="59" name="Groupe 58">
            <a:extLst>
              <a:ext uri="{FF2B5EF4-FFF2-40B4-BE49-F238E27FC236}">
                <a16:creationId xmlns:a16="http://schemas.microsoft.com/office/drawing/2014/main" id="{461BD292-1B3A-CE55-3967-4C2B91CF2DAB}"/>
              </a:ext>
            </a:extLst>
          </xdr:cNvPr>
          <xdr:cNvGrpSpPr/>
        </xdr:nvGrpSpPr>
        <xdr:grpSpPr>
          <a:xfrm>
            <a:off x="15902810" y="1974312"/>
            <a:ext cx="1819932" cy="9403812"/>
            <a:chOff x="20584737" y="2398425"/>
            <a:chExt cx="1618209" cy="8783926"/>
          </a:xfrm>
        </xdr:grpSpPr>
        <xdr:pic>
          <xdr:nvPicPr>
            <xdr:cNvPr id="62" name="Image 61">
              <a:extLst>
                <a:ext uri="{FF2B5EF4-FFF2-40B4-BE49-F238E27FC236}">
                  <a16:creationId xmlns:a16="http://schemas.microsoft.com/office/drawing/2014/main" id="{9AA0E4F5-7B71-4451-FB17-B80831BDB4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590513" y="2398425"/>
              <a:ext cx="1592359" cy="1120552"/>
            </a:xfrm>
            <a:prstGeom prst="rect">
              <a:avLst/>
            </a:prstGeom>
          </xdr:spPr>
        </xdr:pic>
        <xdr:grpSp>
          <xdr:nvGrpSpPr>
            <xdr:cNvPr id="63" name="Groupe 62">
              <a:extLst>
                <a:ext uri="{FF2B5EF4-FFF2-40B4-BE49-F238E27FC236}">
                  <a16:creationId xmlns:a16="http://schemas.microsoft.com/office/drawing/2014/main" id="{C2532131-6641-442C-9FA8-FF1B322634AA}"/>
                </a:ext>
              </a:extLst>
            </xdr:cNvPr>
            <xdr:cNvGrpSpPr/>
          </xdr:nvGrpSpPr>
          <xdr:grpSpPr>
            <a:xfrm>
              <a:off x="20584737" y="3479801"/>
              <a:ext cx="1618209" cy="7702550"/>
              <a:chOff x="18988005" y="1108222"/>
              <a:chExt cx="1508072" cy="7551031"/>
            </a:xfrm>
          </xdr:grpSpPr>
          <xdr:pic>
            <xdr:nvPicPr>
              <xdr:cNvPr id="64" name="Image 63">
                <a:extLst>
                  <a:ext uri="{FF2B5EF4-FFF2-40B4-BE49-F238E27FC236}">
                    <a16:creationId xmlns:a16="http://schemas.microsoft.com/office/drawing/2014/main" id="{21D063DA-E9BA-0B58-1A24-CDA1E9AA34F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2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97104" y="2163138"/>
                <a:ext cx="1472945" cy="1049947"/>
              </a:xfrm>
              <a:prstGeom prst="rect">
                <a:avLst/>
              </a:prstGeom>
            </xdr:spPr>
          </xdr:pic>
          <xdr:pic>
            <xdr:nvPicPr>
              <xdr:cNvPr id="65" name="Image 64">
                <a:extLst>
                  <a:ext uri="{FF2B5EF4-FFF2-40B4-BE49-F238E27FC236}">
                    <a16:creationId xmlns:a16="http://schemas.microsoft.com/office/drawing/2014/main" id="{F67D6DA9-1A6F-B30F-A008-5C990B2E638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96903" y="3202239"/>
                <a:ext cx="1472415" cy="1050149"/>
              </a:xfrm>
              <a:prstGeom prst="rect">
                <a:avLst/>
              </a:prstGeom>
            </xdr:spPr>
          </xdr:pic>
          <xdr:pic>
            <xdr:nvPicPr>
              <xdr:cNvPr id="66" name="Image 65">
                <a:extLst>
                  <a:ext uri="{FF2B5EF4-FFF2-40B4-BE49-F238E27FC236}">
                    <a16:creationId xmlns:a16="http://schemas.microsoft.com/office/drawing/2014/main" id="{8FF4A3DA-9E44-7D3E-484B-97BFF5E8196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97182" y="1108222"/>
                <a:ext cx="1469457" cy="1059265"/>
              </a:xfrm>
              <a:prstGeom prst="rect">
                <a:avLst/>
              </a:prstGeom>
            </xdr:spPr>
          </xdr:pic>
          <xdr:pic>
            <xdr:nvPicPr>
              <xdr:cNvPr id="67" name="Image 66">
                <a:extLst>
                  <a:ext uri="{FF2B5EF4-FFF2-40B4-BE49-F238E27FC236}">
                    <a16:creationId xmlns:a16="http://schemas.microsoft.com/office/drawing/2014/main" id="{B4987E32-75DE-35FE-F706-3F7D71E871CB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35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/>
            </xdr:blipFill>
            <xdr:spPr>
              <a:xfrm>
                <a:off x="18989667" y="4260279"/>
                <a:ext cx="1486440" cy="1033207"/>
              </a:xfrm>
              <a:prstGeom prst="rect">
                <a:avLst/>
              </a:prstGeom>
            </xdr:spPr>
          </xdr:pic>
          <xdr:pic>
            <xdr:nvPicPr>
              <xdr:cNvPr id="68" name="Image 67">
                <a:extLst>
                  <a:ext uri="{FF2B5EF4-FFF2-40B4-BE49-F238E27FC236}">
                    <a16:creationId xmlns:a16="http://schemas.microsoft.com/office/drawing/2014/main" id="{110B60A3-A1ED-A7C3-F38B-340834852BE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6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93352" y="5291550"/>
                <a:ext cx="1487774" cy="1076844"/>
              </a:xfrm>
              <a:prstGeom prst="rect">
                <a:avLst/>
              </a:prstGeom>
            </xdr:spPr>
          </xdr:pic>
          <xdr:pic>
            <xdr:nvPicPr>
              <xdr:cNvPr id="69" name="Image 68">
                <a:extLst>
                  <a:ext uri="{FF2B5EF4-FFF2-40B4-BE49-F238E27FC236}">
                    <a16:creationId xmlns:a16="http://schemas.microsoft.com/office/drawing/2014/main" id="{D5D97AE4-C75E-F6BA-53B7-19AE35AD97C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7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88005" y="7461223"/>
                <a:ext cx="1487664" cy="1198030"/>
              </a:xfrm>
              <a:prstGeom prst="rect">
                <a:avLst/>
              </a:prstGeom>
            </xdr:spPr>
          </xdr:pic>
          <xdr:pic>
            <xdr:nvPicPr>
              <xdr:cNvPr id="70" name="Image 69">
                <a:extLst>
                  <a:ext uri="{FF2B5EF4-FFF2-40B4-BE49-F238E27FC236}">
                    <a16:creationId xmlns:a16="http://schemas.microsoft.com/office/drawing/2014/main" id="{63A49DB6-6258-DCA1-4A05-8ED513A02D1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8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18988266" y="6357921"/>
                <a:ext cx="1507811" cy="1080251"/>
              </a:xfrm>
              <a:prstGeom prst="rect">
                <a:avLst/>
              </a:prstGeom>
            </xdr:spPr>
          </xdr:pic>
        </xdr:grpSp>
      </xdr:grpSp>
      <xdr:pic>
        <xdr:nvPicPr>
          <xdr:cNvPr id="60" name="Image 59">
            <a:extLst>
              <a:ext uri="{FF2B5EF4-FFF2-40B4-BE49-F238E27FC236}">
                <a16:creationId xmlns:a16="http://schemas.microsoft.com/office/drawing/2014/main" id="{B084A2AA-2C64-AA36-3BCA-88E1890038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99813" y="11347442"/>
            <a:ext cx="1783635" cy="1224918"/>
          </a:xfrm>
          <a:prstGeom prst="rect">
            <a:avLst/>
          </a:prstGeom>
        </xdr:spPr>
      </xdr:pic>
      <xdr:pic>
        <xdr:nvPicPr>
          <xdr:cNvPr id="61" name="Image 60">
            <a:extLst>
              <a:ext uri="{FF2B5EF4-FFF2-40B4-BE49-F238E27FC236}">
                <a16:creationId xmlns:a16="http://schemas.microsoft.com/office/drawing/2014/main" id="{A69F8675-2837-4C9F-9FAA-B4C00702A3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923110" y="12585656"/>
            <a:ext cx="1819520" cy="120477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35545</xdr:colOff>
      <xdr:row>91</xdr:row>
      <xdr:rowOff>111721</xdr:rowOff>
    </xdr:from>
    <xdr:to>
      <xdr:col>26</xdr:col>
      <xdr:colOff>33129</xdr:colOff>
      <xdr:row>100</xdr:row>
      <xdr:rowOff>27472</xdr:rowOff>
    </xdr:to>
    <xdr:grpSp>
      <xdr:nvGrpSpPr>
        <xdr:cNvPr id="71" name="Groupe 70">
          <a:extLst>
            <a:ext uri="{FF2B5EF4-FFF2-40B4-BE49-F238E27FC236}">
              <a16:creationId xmlns:a16="http://schemas.microsoft.com/office/drawing/2014/main" id="{3ECE99E4-FA6E-1B44-982A-6DA3D9236284}"/>
            </a:ext>
          </a:extLst>
        </xdr:cNvPr>
        <xdr:cNvGrpSpPr>
          <a:grpSpLocks noChangeAspect="1"/>
        </xdr:cNvGrpSpPr>
      </xdr:nvGrpSpPr>
      <xdr:grpSpPr>
        <a:xfrm>
          <a:off x="13836212" y="18810959"/>
          <a:ext cx="10955869" cy="1766323"/>
          <a:chOff x="12634747" y="21853010"/>
          <a:chExt cx="19550392" cy="3050368"/>
        </a:xfrm>
      </xdr:grpSpPr>
      <xdr:pic>
        <xdr:nvPicPr>
          <xdr:cNvPr id="72" name="Image 71">
            <a:extLst>
              <a:ext uri="{FF2B5EF4-FFF2-40B4-BE49-F238E27FC236}">
                <a16:creationId xmlns:a16="http://schemas.microsoft.com/office/drawing/2014/main" id="{AD685703-338E-67FF-AC74-8EB9D3FBF67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762"/>
          <a:stretch/>
        </xdr:blipFill>
        <xdr:spPr>
          <a:xfrm>
            <a:off x="20330532" y="21862529"/>
            <a:ext cx="4036903" cy="3013949"/>
          </a:xfrm>
          <a:prstGeom prst="rect">
            <a:avLst/>
          </a:prstGeom>
        </xdr:spPr>
      </xdr:pic>
      <xdr:pic>
        <xdr:nvPicPr>
          <xdr:cNvPr id="73" name="Image 72">
            <a:extLst>
              <a:ext uri="{FF2B5EF4-FFF2-40B4-BE49-F238E27FC236}">
                <a16:creationId xmlns:a16="http://schemas.microsoft.com/office/drawing/2014/main" id="{5D3F7223-6379-7EBF-1CEF-D38D5E839A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634747" y="21853010"/>
            <a:ext cx="3843365" cy="3050368"/>
          </a:xfrm>
          <a:prstGeom prst="rect">
            <a:avLst/>
          </a:prstGeom>
        </xdr:spPr>
      </xdr:pic>
      <xdr:pic>
        <xdr:nvPicPr>
          <xdr:cNvPr id="74" name="Image 73">
            <a:extLst>
              <a:ext uri="{FF2B5EF4-FFF2-40B4-BE49-F238E27FC236}">
                <a16:creationId xmlns:a16="http://schemas.microsoft.com/office/drawing/2014/main" id="{CD7F7AB0-7258-EDA3-530A-7F047C5AF2F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454831" y="21856393"/>
            <a:ext cx="3885769" cy="2992923"/>
          </a:xfrm>
          <a:prstGeom prst="rect">
            <a:avLst/>
          </a:prstGeom>
        </xdr:spPr>
      </xdr:pic>
      <xdr:pic>
        <xdr:nvPicPr>
          <xdr:cNvPr id="75" name="Image 74">
            <a:extLst>
              <a:ext uri="{FF2B5EF4-FFF2-40B4-BE49-F238E27FC236}">
                <a16:creationId xmlns:a16="http://schemas.microsoft.com/office/drawing/2014/main" id="{05BEBBD6-83CA-B40C-D61E-460ABD6C013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-1"/>
          <a:stretch/>
        </xdr:blipFill>
        <xdr:spPr>
          <a:xfrm>
            <a:off x="24303775" y="21866942"/>
            <a:ext cx="4082488" cy="2953495"/>
          </a:xfrm>
          <a:prstGeom prst="rect">
            <a:avLst/>
          </a:prstGeom>
        </xdr:spPr>
      </xdr:pic>
      <xdr:pic>
        <xdr:nvPicPr>
          <xdr:cNvPr id="76" name="Image 75">
            <a:extLst>
              <a:ext uri="{FF2B5EF4-FFF2-40B4-BE49-F238E27FC236}">
                <a16:creationId xmlns:a16="http://schemas.microsoft.com/office/drawing/2014/main" id="{A206A780-6C3A-63AA-6678-0D3B74F6AA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324928" y="21869400"/>
            <a:ext cx="3860211" cy="2947133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124467</xdr:colOff>
      <xdr:row>112</xdr:row>
      <xdr:rowOff>52095</xdr:rowOff>
    </xdr:from>
    <xdr:to>
      <xdr:col>16</xdr:col>
      <xdr:colOff>96762</xdr:colOff>
      <xdr:row>131</xdr:row>
      <xdr:rowOff>111333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AA24FCEF-5166-2248-A752-F5CD9438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5515" y="24242571"/>
          <a:ext cx="2875152" cy="3965999"/>
        </a:xfrm>
        <a:prstGeom prst="rect">
          <a:avLst/>
        </a:prstGeom>
      </xdr:spPr>
    </xdr:pic>
    <xdr:clientData/>
  </xdr:twoCellAnchor>
  <xdr:twoCellAnchor editAs="oneCell">
    <xdr:from>
      <xdr:col>35</xdr:col>
      <xdr:colOff>229507</xdr:colOff>
      <xdr:row>113</xdr:row>
      <xdr:rowOff>0</xdr:rowOff>
    </xdr:from>
    <xdr:to>
      <xdr:col>38</xdr:col>
      <xdr:colOff>669473</xdr:colOff>
      <xdr:row>134</xdr:row>
      <xdr:rowOff>40651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B25DDD57-BA37-B148-A818-2CAF4A009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92107" y="26613929"/>
          <a:ext cx="2916464" cy="4307850"/>
        </a:xfrm>
        <a:prstGeom prst="rect">
          <a:avLst/>
        </a:prstGeom>
      </xdr:spPr>
    </xdr:pic>
    <xdr:clientData/>
  </xdr:twoCellAnchor>
  <xdr:twoCellAnchor editAs="oneCell">
    <xdr:from>
      <xdr:col>38</xdr:col>
      <xdr:colOff>768928</xdr:colOff>
      <xdr:row>113</xdr:row>
      <xdr:rowOff>0</xdr:rowOff>
    </xdr:from>
    <xdr:to>
      <xdr:col>44</xdr:col>
      <xdr:colOff>342900</xdr:colOff>
      <xdr:row>134</xdr:row>
      <xdr:rowOff>41113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318BFD7D-A5F9-944B-A9AF-8AF64516D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08028" y="26613304"/>
          <a:ext cx="4526972" cy="4308312"/>
        </a:xfrm>
        <a:prstGeom prst="rect">
          <a:avLst/>
        </a:prstGeom>
      </xdr:spPr>
    </xdr:pic>
    <xdr:clientData/>
  </xdr:twoCellAnchor>
  <xdr:twoCellAnchor editAs="oneCell">
    <xdr:from>
      <xdr:col>16</xdr:col>
      <xdr:colOff>241945</xdr:colOff>
      <xdr:row>168</xdr:row>
      <xdr:rowOff>76573</xdr:rowOff>
    </xdr:from>
    <xdr:to>
      <xdr:col>20</xdr:col>
      <xdr:colOff>671211</xdr:colOff>
      <xdr:row>191</xdr:row>
      <xdr:rowOff>716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567F5A2-DA3C-78F7-76C3-04CB3016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3142" y="39403154"/>
          <a:ext cx="3729095" cy="4667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133453</xdr:colOff>
      <xdr:row>0</xdr:row>
      <xdr:rowOff>0</xdr:rowOff>
    </xdr:from>
    <xdr:to>
      <xdr:col>25</xdr:col>
      <xdr:colOff>241905</xdr:colOff>
      <xdr:row>13</xdr:row>
      <xdr:rowOff>111759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C0433495-4CFB-3F4E-B610-7E5665FBB5B1}"/>
            </a:ext>
          </a:extLst>
        </xdr:cNvPr>
        <xdr:cNvGrpSpPr/>
      </xdr:nvGrpSpPr>
      <xdr:grpSpPr>
        <a:xfrm>
          <a:off x="12736691" y="0"/>
          <a:ext cx="11889214" cy="2772711"/>
          <a:chOff x="13099009" y="24960522"/>
          <a:chExt cx="12135753" cy="3027063"/>
        </a:xfrm>
      </xdr:grpSpPr>
      <xdr:pic>
        <xdr:nvPicPr>
          <xdr:cNvPr id="31" name="Image 30">
            <a:extLst>
              <a:ext uri="{FF2B5EF4-FFF2-40B4-BE49-F238E27FC236}">
                <a16:creationId xmlns:a16="http://schemas.microsoft.com/office/drawing/2014/main" id="{DDBD4262-D86B-7283-8EA7-E6BDE453AD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99009" y="25210054"/>
            <a:ext cx="3216348" cy="2594878"/>
          </a:xfrm>
          <a:prstGeom prst="rect">
            <a:avLst/>
          </a:prstGeom>
        </xdr:spPr>
      </xdr:pic>
      <xdr:pic>
        <xdr:nvPicPr>
          <xdr:cNvPr id="32" name="Image 31">
            <a:extLst>
              <a:ext uri="{FF2B5EF4-FFF2-40B4-BE49-F238E27FC236}">
                <a16:creationId xmlns:a16="http://schemas.microsoft.com/office/drawing/2014/main" id="{97DF0855-F1AC-15E4-3916-98BB64445A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365237" y="25210054"/>
            <a:ext cx="3048006" cy="2606337"/>
          </a:xfrm>
          <a:prstGeom prst="rect">
            <a:avLst/>
          </a:prstGeom>
        </xdr:spPr>
      </xdr:pic>
      <xdr:pic>
        <xdr:nvPicPr>
          <xdr:cNvPr id="33" name="Image 32">
            <a:extLst>
              <a:ext uri="{FF2B5EF4-FFF2-40B4-BE49-F238E27FC236}">
                <a16:creationId xmlns:a16="http://schemas.microsoft.com/office/drawing/2014/main" id="{B3884861-8CF6-E72F-71E6-A7D6FE9956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89666" y="25210054"/>
            <a:ext cx="2653729" cy="2610951"/>
          </a:xfrm>
          <a:prstGeom prst="rect">
            <a:avLst/>
          </a:prstGeom>
        </xdr:spPr>
      </xdr:pic>
      <xdr:pic>
        <xdr:nvPicPr>
          <xdr:cNvPr id="34" name="Image 33">
            <a:extLst>
              <a:ext uri="{FF2B5EF4-FFF2-40B4-BE49-F238E27FC236}">
                <a16:creationId xmlns:a16="http://schemas.microsoft.com/office/drawing/2014/main" id="{CBF3AE4D-0D0D-D268-9FCB-76F66248F6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301634" y="24960522"/>
            <a:ext cx="2933128" cy="3027063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111703</xdr:colOff>
      <xdr:row>8</xdr:row>
      <xdr:rowOff>65612</xdr:rowOff>
    </xdr:from>
    <xdr:to>
      <xdr:col>41</xdr:col>
      <xdr:colOff>772080</xdr:colOff>
      <xdr:row>30</xdr:row>
      <xdr:rowOff>20320</xdr:rowOff>
    </xdr:to>
    <xdr:grpSp>
      <xdr:nvGrpSpPr>
        <xdr:cNvPr id="122" name="Groupe 121">
          <a:extLst>
            <a:ext uri="{FF2B5EF4-FFF2-40B4-BE49-F238E27FC236}">
              <a16:creationId xmlns:a16="http://schemas.microsoft.com/office/drawing/2014/main" id="{B1E1D731-E650-B81B-582D-6C054E0B153B}"/>
            </a:ext>
          </a:extLst>
        </xdr:cNvPr>
        <xdr:cNvGrpSpPr/>
      </xdr:nvGrpSpPr>
      <xdr:grpSpPr>
        <a:xfrm>
          <a:off x="12714941" y="1698469"/>
          <a:ext cx="25600758" cy="4490422"/>
          <a:chOff x="12552461" y="3774012"/>
          <a:chExt cx="26113958" cy="4508907"/>
        </a:xfrm>
      </xdr:grpSpPr>
      <xdr:grpSp>
        <xdr:nvGrpSpPr>
          <xdr:cNvPr id="77" name="Groupe 76">
            <a:extLst>
              <a:ext uri="{FF2B5EF4-FFF2-40B4-BE49-F238E27FC236}">
                <a16:creationId xmlns:a16="http://schemas.microsoft.com/office/drawing/2014/main" id="{989D16B9-137E-474E-B48E-3205587C2837}"/>
              </a:ext>
            </a:extLst>
          </xdr:cNvPr>
          <xdr:cNvGrpSpPr/>
        </xdr:nvGrpSpPr>
        <xdr:grpSpPr>
          <a:xfrm>
            <a:off x="12552461" y="4916177"/>
            <a:ext cx="18525507" cy="3366742"/>
            <a:chOff x="12725681" y="28293933"/>
            <a:chExt cx="18748194" cy="3456067"/>
          </a:xfrm>
        </xdr:grpSpPr>
        <xdr:pic>
          <xdr:nvPicPr>
            <xdr:cNvPr id="78" name="Image 77">
              <a:extLst>
                <a:ext uri="{FF2B5EF4-FFF2-40B4-BE49-F238E27FC236}">
                  <a16:creationId xmlns:a16="http://schemas.microsoft.com/office/drawing/2014/main" id="{E064CE71-BE22-6687-E3B0-5192C9E6854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725681" y="28795970"/>
              <a:ext cx="3598739" cy="2748189"/>
            </a:xfrm>
            <a:prstGeom prst="rect">
              <a:avLst/>
            </a:prstGeom>
          </xdr:spPr>
        </xdr:pic>
        <xdr:pic>
          <xdr:nvPicPr>
            <xdr:cNvPr id="79" name="Image 78">
              <a:extLst>
                <a:ext uri="{FF2B5EF4-FFF2-40B4-BE49-F238E27FC236}">
                  <a16:creationId xmlns:a16="http://schemas.microsoft.com/office/drawing/2014/main" id="{CE3A76D5-8CCC-6E70-8847-AA56D28CF6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386412" y="28800413"/>
              <a:ext cx="2904894" cy="2739304"/>
            </a:xfrm>
            <a:prstGeom prst="rect">
              <a:avLst/>
            </a:prstGeom>
          </xdr:spPr>
        </xdr:pic>
        <xdr:pic>
          <xdr:nvPicPr>
            <xdr:cNvPr id="80" name="Image 79">
              <a:extLst>
                <a:ext uri="{FF2B5EF4-FFF2-40B4-BE49-F238E27FC236}">
                  <a16:creationId xmlns:a16="http://schemas.microsoft.com/office/drawing/2014/main" id="{4BAE39C3-EE9F-B9D1-8CCE-77A0294F53C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467316" y="28800413"/>
              <a:ext cx="3006559" cy="2739304"/>
            </a:xfrm>
            <a:prstGeom prst="rect">
              <a:avLst/>
            </a:prstGeom>
          </xdr:spPr>
        </xdr:pic>
        <xdr:pic>
          <xdr:nvPicPr>
            <xdr:cNvPr id="81" name="Image 80">
              <a:extLst>
                <a:ext uri="{FF2B5EF4-FFF2-40B4-BE49-F238E27FC236}">
                  <a16:creationId xmlns:a16="http://schemas.microsoft.com/office/drawing/2014/main" id="{8137C672-13D1-DC09-0930-FC9C2F2C17B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311454" y="28795354"/>
              <a:ext cx="3010980" cy="2749422"/>
            </a:xfrm>
            <a:prstGeom prst="rect">
              <a:avLst/>
            </a:prstGeom>
          </xdr:spPr>
        </xdr:pic>
        <xdr:pic>
          <xdr:nvPicPr>
            <xdr:cNvPr id="82" name="Image 81">
              <a:extLst>
                <a:ext uri="{FF2B5EF4-FFF2-40B4-BE49-F238E27FC236}">
                  <a16:creationId xmlns:a16="http://schemas.microsoft.com/office/drawing/2014/main" id="{02662C7D-89E3-88F8-4D11-71D5BA9718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365509" y="28795354"/>
              <a:ext cx="3031457" cy="2749422"/>
            </a:xfrm>
            <a:prstGeom prst="rect">
              <a:avLst/>
            </a:prstGeom>
          </xdr:spPr>
        </xdr:pic>
        <xdr:pic>
          <xdr:nvPicPr>
            <xdr:cNvPr id="83" name="Image 82">
              <a:extLst>
                <a:ext uri="{FF2B5EF4-FFF2-40B4-BE49-F238E27FC236}">
                  <a16:creationId xmlns:a16="http://schemas.microsoft.com/office/drawing/2014/main" id="{4181ECD5-AF58-153F-E79B-6540E094972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6392977" y="28293933"/>
              <a:ext cx="2838246" cy="3456067"/>
            </a:xfrm>
            <a:prstGeom prst="rect">
              <a:avLst/>
            </a:prstGeom>
          </xdr:spPr>
        </xdr:pic>
      </xdr:grpSp>
      <xdr:pic>
        <xdr:nvPicPr>
          <xdr:cNvPr id="109" name="Image 108">
            <a:extLst>
              <a:ext uri="{FF2B5EF4-FFF2-40B4-BE49-F238E27FC236}">
                <a16:creationId xmlns:a16="http://schemas.microsoft.com/office/drawing/2014/main" id="{C3C3F677-02FD-394D-A29A-4786EB2A7E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146387" y="3774637"/>
            <a:ext cx="2908844" cy="4306286"/>
          </a:xfrm>
          <a:prstGeom prst="rect">
            <a:avLst/>
          </a:prstGeom>
        </xdr:spPr>
      </xdr:pic>
      <xdr:pic>
        <xdr:nvPicPr>
          <xdr:cNvPr id="121" name="Image 120">
            <a:extLst>
              <a:ext uri="{FF2B5EF4-FFF2-40B4-BE49-F238E27FC236}">
                <a16:creationId xmlns:a16="http://schemas.microsoft.com/office/drawing/2014/main" id="{25E73E90-EAB4-1947-A3DB-284C8E3C27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54688" y="3774012"/>
            <a:ext cx="4511731" cy="4306748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30480</xdr:colOff>
      <xdr:row>5</xdr:row>
      <xdr:rowOff>10160</xdr:rowOff>
    </xdr:from>
    <xdr:to>
      <xdr:col>3</xdr:col>
      <xdr:colOff>281247</xdr:colOff>
      <xdr:row>6</xdr:row>
      <xdr:rowOff>15432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67B89A6D-9C10-4842-AE6E-CE4D59FC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280" y="1361440"/>
          <a:ext cx="250767" cy="2084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49360</xdr:colOff>
      <xdr:row>58</xdr:row>
      <xdr:rowOff>133048</xdr:rowOff>
    </xdr:from>
    <xdr:to>
      <xdr:col>15</xdr:col>
      <xdr:colOff>692186</xdr:colOff>
      <xdr:row>74</xdr:row>
      <xdr:rowOff>120952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168AC6B1-1146-B547-DECE-36A662D0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42884" y="10668000"/>
          <a:ext cx="2251492" cy="2890762"/>
        </a:xfrm>
        <a:prstGeom prst="rect">
          <a:avLst/>
        </a:prstGeom>
      </xdr:spPr>
    </xdr:pic>
    <xdr:clientData/>
  </xdr:twoCellAnchor>
  <xdr:twoCellAnchor>
    <xdr:from>
      <xdr:col>15</xdr:col>
      <xdr:colOff>810916</xdr:colOff>
      <xdr:row>58</xdr:row>
      <xdr:rowOff>131216</xdr:rowOff>
    </xdr:from>
    <xdr:to>
      <xdr:col>19</xdr:col>
      <xdr:colOff>343842</xdr:colOff>
      <xdr:row>77</xdr:row>
      <xdr:rowOff>28781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6ED3F171-BC3B-5D77-46EB-F698378F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3405" y="10435408"/>
          <a:ext cx="2278123" cy="3269443"/>
        </a:xfrm>
        <a:prstGeom prst="rect">
          <a:avLst/>
        </a:prstGeom>
      </xdr:spPr>
    </xdr:pic>
    <xdr:clientData/>
  </xdr:twoCellAnchor>
  <xdr:twoCellAnchor>
    <xdr:from>
      <xdr:col>12</xdr:col>
      <xdr:colOff>47438</xdr:colOff>
      <xdr:row>33</xdr:row>
      <xdr:rowOff>17808</xdr:rowOff>
    </xdr:from>
    <xdr:to>
      <xdr:col>14</xdr:col>
      <xdr:colOff>563933</xdr:colOff>
      <xdr:row>42</xdr:row>
      <xdr:rowOff>138120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D16F5FC3-63F0-7D2F-14B0-038DAE2A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084" y="5885319"/>
          <a:ext cx="1304006" cy="1717517"/>
        </a:xfrm>
        <a:prstGeom prst="rect">
          <a:avLst/>
        </a:prstGeom>
      </xdr:spPr>
    </xdr:pic>
    <xdr:clientData/>
  </xdr:twoCellAnchor>
  <xdr:twoCellAnchor>
    <xdr:from>
      <xdr:col>12</xdr:col>
      <xdr:colOff>38196</xdr:colOff>
      <xdr:row>43</xdr:row>
      <xdr:rowOff>48348</xdr:rowOff>
    </xdr:from>
    <xdr:to>
      <xdr:col>15</xdr:col>
      <xdr:colOff>689429</xdr:colOff>
      <xdr:row>58</xdr:row>
      <xdr:rowOff>36285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7D69F422-BE60-57D1-727D-6D6B8C7E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31720" y="7861872"/>
          <a:ext cx="2259899" cy="2709365"/>
        </a:xfrm>
        <a:prstGeom prst="rect">
          <a:avLst/>
        </a:prstGeom>
      </xdr:spPr>
    </xdr:pic>
    <xdr:clientData/>
  </xdr:twoCellAnchor>
  <xdr:twoCellAnchor>
    <xdr:from>
      <xdr:col>15</xdr:col>
      <xdr:colOff>810553</xdr:colOff>
      <xdr:row>43</xdr:row>
      <xdr:rowOff>42834</xdr:rowOff>
    </xdr:from>
    <xdr:to>
      <xdr:col>19</xdr:col>
      <xdr:colOff>344894</xdr:colOff>
      <xdr:row>58</xdr:row>
      <xdr:rowOff>42835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DB014C9E-868D-0556-A533-E331840B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3042" y="7685017"/>
          <a:ext cx="2279538" cy="2662010"/>
        </a:xfrm>
        <a:prstGeom prst="rect">
          <a:avLst/>
        </a:prstGeom>
      </xdr:spPr>
    </xdr:pic>
    <xdr:clientData/>
  </xdr:twoCellAnchor>
  <xdr:twoCellAnchor>
    <xdr:from>
      <xdr:col>12</xdr:col>
      <xdr:colOff>50710</xdr:colOff>
      <xdr:row>22</xdr:row>
      <xdr:rowOff>71151</xdr:rowOff>
    </xdr:from>
    <xdr:to>
      <xdr:col>14</xdr:col>
      <xdr:colOff>568476</xdr:colOff>
      <xdr:row>32</xdr:row>
      <xdr:rowOff>108860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5E0D2222-C605-D9FD-6940-9EB00EE5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9356" y="3986522"/>
          <a:ext cx="1305277" cy="1812382"/>
        </a:xfrm>
        <a:prstGeom prst="rect">
          <a:avLst/>
        </a:prstGeom>
      </xdr:spPr>
    </xdr:pic>
    <xdr:clientData/>
  </xdr:twoCellAnchor>
  <xdr:twoCellAnchor>
    <xdr:from>
      <xdr:col>14</xdr:col>
      <xdr:colOff>679024</xdr:colOff>
      <xdr:row>22</xdr:row>
      <xdr:rowOff>77642</xdr:rowOff>
    </xdr:from>
    <xdr:to>
      <xdr:col>18</xdr:col>
      <xdr:colOff>354003</xdr:colOff>
      <xdr:row>42</xdr:row>
      <xdr:rowOff>137437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79AB628-5A97-03F8-9A7E-55C67BD83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5181" y="3993013"/>
          <a:ext cx="2420176" cy="3609140"/>
        </a:xfrm>
        <a:prstGeom prst="rect">
          <a:avLst/>
        </a:prstGeom>
      </xdr:spPr>
    </xdr:pic>
    <xdr:clientData/>
  </xdr:twoCellAnchor>
  <xdr:twoCellAnchor>
    <xdr:from>
      <xdr:col>12</xdr:col>
      <xdr:colOff>12761</xdr:colOff>
      <xdr:row>77</xdr:row>
      <xdr:rowOff>139122</xdr:rowOff>
    </xdr:from>
    <xdr:to>
      <xdr:col>17</xdr:col>
      <xdr:colOff>499126</xdr:colOff>
      <xdr:row>95</xdr:row>
      <xdr:rowOff>58416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AD74F9ED-C9E1-0445-1CB1-3CF46C3B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1407" y="13815192"/>
          <a:ext cx="3192741" cy="3124796"/>
        </a:xfrm>
        <a:prstGeom prst="rect">
          <a:avLst/>
        </a:prstGeom>
      </xdr:spPr>
    </xdr:pic>
    <xdr:clientData/>
  </xdr:twoCellAnchor>
  <xdr:twoCellAnchor>
    <xdr:from>
      <xdr:col>23</xdr:col>
      <xdr:colOff>615875</xdr:colOff>
      <xdr:row>75</xdr:row>
      <xdr:rowOff>79093</xdr:rowOff>
    </xdr:from>
    <xdr:to>
      <xdr:col>25</xdr:col>
      <xdr:colOff>370849</xdr:colOff>
      <xdr:row>79</xdr:row>
      <xdr:rowOff>169334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832FBE39-9849-0AD1-9BF5-0244AFA2B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63304" y="13698331"/>
          <a:ext cx="1399926" cy="815955"/>
        </a:xfrm>
        <a:prstGeom prst="rect">
          <a:avLst/>
        </a:prstGeom>
      </xdr:spPr>
    </xdr:pic>
    <xdr:clientData/>
  </xdr:twoCellAnchor>
  <xdr:twoCellAnchor editAs="oneCell">
    <xdr:from>
      <xdr:col>40</xdr:col>
      <xdr:colOff>768928</xdr:colOff>
      <xdr:row>42</xdr:row>
      <xdr:rowOff>0</xdr:rowOff>
    </xdr:from>
    <xdr:to>
      <xdr:col>46</xdr:col>
      <xdr:colOff>342902</xdr:colOff>
      <xdr:row>67</xdr:row>
      <xdr:rowOff>75747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1996A9C5-72A9-244B-890D-AD0D8AE1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08028" y="26613304"/>
          <a:ext cx="4526972" cy="4308312"/>
        </a:xfrm>
        <a:prstGeom prst="rect">
          <a:avLst/>
        </a:prstGeom>
      </xdr:spPr>
    </xdr:pic>
    <xdr:clientData/>
  </xdr:twoCellAnchor>
  <xdr:oneCellAnchor>
    <xdr:from>
      <xdr:col>7</xdr:col>
      <xdr:colOff>1189533</xdr:colOff>
      <xdr:row>213</xdr:row>
      <xdr:rowOff>88635</xdr:rowOff>
    </xdr:from>
    <xdr:ext cx="254411" cy="207763"/>
    <xdr:pic>
      <xdr:nvPicPr>
        <xdr:cNvPr id="10" name="Image 9">
          <a:extLst>
            <a:ext uri="{FF2B5EF4-FFF2-40B4-BE49-F238E27FC236}">
              <a16:creationId xmlns:a16="http://schemas.microsoft.com/office/drawing/2014/main" id="{FEBCA986-0748-6E45-A0C3-BF04C432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8490" y="45466287"/>
          <a:ext cx="254411" cy="207763"/>
        </a:xfrm>
        <a:prstGeom prst="rect">
          <a:avLst/>
        </a:prstGeom>
      </xdr:spPr>
    </xdr:pic>
    <xdr:clientData/>
  </xdr:oneCellAnchor>
  <xdr:twoCellAnchor editAs="oneCell">
    <xdr:from>
      <xdr:col>15</xdr:col>
      <xdr:colOff>685030</xdr:colOff>
      <xdr:row>0</xdr:row>
      <xdr:rowOff>121254</xdr:rowOff>
    </xdr:from>
    <xdr:to>
      <xdr:col>19</xdr:col>
      <xdr:colOff>621537</xdr:colOff>
      <xdr:row>19</xdr:row>
      <xdr:rowOff>25400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410DBDD-F66F-0E59-AB08-6D316CBE9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43930" y="121254"/>
          <a:ext cx="2679707" cy="3295046"/>
        </a:xfrm>
        <a:prstGeom prst="rect">
          <a:avLst/>
        </a:prstGeom>
      </xdr:spPr>
    </xdr:pic>
    <xdr:clientData/>
  </xdr:twoCellAnchor>
  <xdr:twoCellAnchor editAs="oneCell">
    <xdr:from>
      <xdr:col>12</xdr:col>
      <xdr:colOff>9879</xdr:colOff>
      <xdr:row>0</xdr:row>
      <xdr:rowOff>126999</xdr:rowOff>
    </xdr:from>
    <xdr:to>
      <xdr:col>15</xdr:col>
      <xdr:colOff>577367</xdr:colOff>
      <xdr:row>19</xdr:row>
      <xdr:rowOff>24190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A77511-1DE3-3AF1-DCFF-EA21AD25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0069" y="126999"/>
          <a:ext cx="2176154" cy="3356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ropbox.com/scl/fo/nicmyaz3enwxihkspm6fh/h?rlkey=5e4j6c3hvrrjwbtnx31oa529m&amp;dl=0" TargetMode="External"/><Relationship Id="rId2" Type="http://schemas.openxmlformats.org/officeDocument/2006/relationships/hyperlink" Target="https://casyx.com/media/casyx-catalogue-fr-2023-oct23.pdf" TargetMode="External"/><Relationship Id="rId1" Type="http://schemas.openxmlformats.org/officeDocument/2006/relationships/hyperlink" Target="http://www.casyx.com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casyx.com/catalogu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81559-C89A-3241-89C1-90636C9FDABB}">
  <sheetPr codeName="Feuil1">
    <tabColor rgb="FF92D050"/>
    <pageSetUpPr fitToPage="1"/>
  </sheetPr>
  <dimension ref="A1:O175"/>
  <sheetViews>
    <sheetView showGridLines="0" tabSelected="1" zoomScale="125" zoomScaleNormal="115" workbookViewId="0">
      <selection activeCell="F18" sqref="F18"/>
    </sheetView>
  </sheetViews>
  <sheetFormatPr baseColWidth="10" defaultRowHeight="16" x14ac:dyDescent="0.2"/>
  <cols>
    <col min="1" max="1" width="1.33203125" style="12" customWidth="1"/>
    <col min="2" max="2" width="12.83203125" style="3" customWidth="1"/>
    <col min="3" max="3" width="9.83203125" style="3" customWidth="1"/>
    <col min="4" max="4" width="23.33203125" style="3" customWidth="1"/>
    <col min="5" max="5" width="10.6640625" style="14" customWidth="1"/>
    <col min="6" max="6" width="12.5" style="3" customWidth="1"/>
    <col min="7" max="7" width="1.1640625" style="12" customWidth="1"/>
    <col min="8" max="8" width="20" style="44" customWidth="1"/>
    <col min="9" max="9" width="2" style="12" customWidth="1"/>
    <col min="10" max="10" width="19.33203125" style="18" customWidth="1"/>
    <col min="11" max="11" width="2.1640625" style="12" customWidth="1"/>
    <col min="12" max="13" width="10.83203125" style="12"/>
    <col min="14" max="14" width="3.5" style="12" customWidth="1"/>
    <col min="15" max="16384" width="10.83203125" style="12"/>
  </cols>
  <sheetData>
    <row r="1" spans="1:10" ht="5" customHeight="1" thickBot="1" x14ac:dyDescent="0.25">
      <c r="A1" s="102"/>
      <c r="B1" s="103"/>
      <c r="C1" s="59"/>
      <c r="D1" s="59"/>
      <c r="E1" s="61"/>
      <c r="F1" s="104"/>
      <c r="G1" s="51"/>
    </row>
    <row r="2" spans="1:10" x14ac:dyDescent="0.2">
      <c r="A2" s="102"/>
      <c r="B2" s="63"/>
      <c r="C2" s="65"/>
      <c r="D2" s="65"/>
      <c r="E2" s="105"/>
      <c r="F2" s="106"/>
      <c r="G2" s="51"/>
      <c r="J2" s="20"/>
    </row>
    <row r="3" spans="1:10" ht="19" x14ac:dyDescent="0.2">
      <c r="A3" s="51"/>
      <c r="B3" s="107"/>
      <c r="E3" s="108" t="s">
        <v>476</v>
      </c>
      <c r="F3" s="109"/>
      <c r="G3" s="51"/>
      <c r="J3" s="20"/>
    </row>
    <row r="4" spans="1:10" ht="17" customHeight="1" x14ac:dyDescent="0.2">
      <c r="A4" s="51"/>
      <c r="B4" s="107"/>
      <c r="E4" s="31"/>
      <c r="F4" s="109"/>
      <c r="G4" s="51"/>
      <c r="J4" s="20"/>
    </row>
    <row r="5" spans="1:10" x14ac:dyDescent="0.2">
      <c r="A5" s="51"/>
      <c r="B5" s="10" t="s">
        <v>1</v>
      </c>
      <c r="E5" s="19"/>
      <c r="F5" s="72"/>
      <c r="G5" s="51"/>
      <c r="J5" s="20"/>
    </row>
    <row r="6" spans="1:10" x14ac:dyDescent="0.2">
      <c r="A6" s="51"/>
      <c r="B6" s="11" t="s">
        <v>261</v>
      </c>
      <c r="E6" s="110" t="s">
        <v>297</v>
      </c>
      <c r="F6" s="111"/>
      <c r="G6" s="51"/>
    </row>
    <row r="7" spans="1:10" x14ac:dyDescent="0.2">
      <c r="A7" s="51"/>
      <c r="B7" s="254" t="s">
        <v>300</v>
      </c>
      <c r="C7" s="255"/>
      <c r="E7" s="110"/>
      <c r="F7" s="111"/>
      <c r="G7" s="51"/>
      <c r="J7" s="20"/>
    </row>
    <row r="8" spans="1:10" x14ac:dyDescent="0.2">
      <c r="A8" s="51"/>
      <c r="B8" s="11" t="s">
        <v>260</v>
      </c>
      <c r="E8" s="110" t="s">
        <v>298</v>
      </c>
      <c r="F8" s="111"/>
      <c r="G8" s="51"/>
      <c r="J8" s="20"/>
    </row>
    <row r="9" spans="1:10" x14ac:dyDescent="0.2">
      <c r="A9" s="51"/>
      <c r="B9" s="11"/>
      <c r="E9" s="112"/>
      <c r="F9" s="111"/>
      <c r="G9" s="51"/>
      <c r="J9" s="20"/>
    </row>
    <row r="10" spans="1:10" x14ac:dyDescent="0.2">
      <c r="A10" s="51"/>
      <c r="B10" s="254"/>
      <c r="C10" s="255"/>
      <c r="E10" s="110" t="s">
        <v>299</v>
      </c>
      <c r="F10" s="111"/>
      <c r="G10" s="51"/>
      <c r="J10" s="20"/>
    </row>
    <row r="11" spans="1:10" x14ac:dyDescent="0.2">
      <c r="A11" s="51"/>
      <c r="B11" s="11"/>
      <c r="E11" s="113"/>
      <c r="F11" s="114"/>
      <c r="G11" s="51"/>
      <c r="J11" s="20"/>
    </row>
    <row r="12" spans="1:10" ht="9" customHeight="1" x14ac:dyDescent="0.2">
      <c r="A12" s="51"/>
      <c r="B12" s="11"/>
      <c r="E12" s="24"/>
      <c r="F12" s="115"/>
      <c r="G12" s="51"/>
      <c r="J12" s="20"/>
    </row>
    <row r="13" spans="1:10" ht="16" customHeight="1" x14ac:dyDescent="0.2">
      <c r="A13" s="51"/>
      <c r="B13" s="116" t="s">
        <v>474</v>
      </c>
      <c r="C13" s="22" t="s">
        <v>477</v>
      </c>
      <c r="D13" s="23"/>
      <c r="E13" s="24"/>
      <c r="F13" s="115"/>
      <c r="G13" s="51"/>
      <c r="J13" s="20"/>
    </row>
    <row r="14" spans="1:10" ht="9" customHeight="1" x14ac:dyDescent="0.2">
      <c r="A14" s="51"/>
      <c r="B14" s="116"/>
      <c r="C14" s="22"/>
      <c r="D14" s="23"/>
      <c r="E14" s="24"/>
      <c r="F14" s="115"/>
      <c r="G14" s="51"/>
      <c r="J14" s="20"/>
    </row>
    <row r="15" spans="1:10" ht="16" customHeight="1" x14ac:dyDescent="0.2">
      <c r="A15" s="51"/>
      <c r="B15" s="116" t="s">
        <v>475</v>
      </c>
      <c r="C15" s="117" t="s">
        <v>478</v>
      </c>
      <c r="D15" s="23"/>
      <c r="E15" s="24"/>
      <c r="F15" s="115"/>
      <c r="G15" s="51"/>
      <c r="J15" s="20"/>
    </row>
    <row r="16" spans="1:10" x14ac:dyDescent="0.2">
      <c r="A16" s="51"/>
      <c r="B16" s="10"/>
      <c r="F16" s="72"/>
      <c r="G16" s="50"/>
    </row>
    <row r="17" spans="1:15" x14ac:dyDescent="0.2">
      <c r="A17" s="51"/>
      <c r="B17" s="10"/>
      <c r="D17" s="97" t="s">
        <v>471</v>
      </c>
      <c r="E17" s="118"/>
      <c r="F17" s="119"/>
      <c r="G17" s="50"/>
    </row>
    <row r="18" spans="1:15" x14ac:dyDescent="0.2">
      <c r="A18" s="51"/>
      <c r="B18" s="10"/>
      <c r="D18" s="81"/>
      <c r="E18" s="120" t="s">
        <v>301</v>
      </c>
      <c r="F18" s="121">
        <f>'1) Chargeurs'!$I$44</f>
        <v>0</v>
      </c>
      <c r="G18" s="50"/>
    </row>
    <row r="19" spans="1:15" ht="8" customHeight="1" x14ac:dyDescent="0.2">
      <c r="A19" s="51"/>
      <c r="B19" s="10"/>
      <c r="E19" s="20"/>
      <c r="F19" s="72"/>
      <c r="G19" s="51"/>
    </row>
    <row r="20" spans="1:15" x14ac:dyDescent="0.2">
      <c r="A20" s="51"/>
      <c r="B20" s="10"/>
      <c r="C20" s="8"/>
      <c r="D20" s="98" t="s">
        <v>491</v>
      </c>
      <c r="E20" s="122"/>
      <c r="F20" s="123"/>
      <c r="G20" s="51"/>
    </row>
    <row r="21" spans="1:15" x14ac:dyDescent="0.2">
      <c r="A21" s="51"/>
      <c r="B21" s="10"/>
      <c r="C21" s="8"/>
      <c r="D21" s="81"/>
      <c r="E21" s="120" t="s">
        <v>301</v>
      </c>
      <c r="F21" s="124">
        <f>'2) Sacs à dos + bananes'!I71</f>
        <v>0</v>
      </c>
      <c r="G21" s="51"/>
    </row>
    <row r="22" spans="1:15" ht="8" customHeight="1" x14ac:dyDescent="0.2">
      <c r="A22" s="51"/>
      <c r="B22" s="10"/>
      <c r="C22" s="8"/>
      <c r="D22" s="81"/>
      <c r="E22" s="20"/>
      <c r="F22" s="125"/>
      <c r="G22" s="51"/>
    </row>
    <row r="23" spans="1:15" x14ac:dyDescent="0.2">
      <c r="A23" s="51"/>
      <c r="B23" s="10"/>
      <c r="C23" s="8"/>
      <c r="D23" s="99" t="s">
        <v>490</v>
      </c>
      <c r="E23" s="126"/>
      <c r="F23" s="127"/>
      <c r="G23" s="51"/>
    </row>
    <row r="24" spans="1:15" x14ac:dyDescent="0.2">
      <c r="A24" s="51"/>
      <c r="B24" s="10"/>
      <c r="C24" s="8"/>
      <c r="D24" s="81"/>
      <c r="E24" s="120" t="s">
        <v>301</v>
      </c>
      <c r="F24" s="127">
        <f>'3) Housses + pochettes'!I159</f>
        <v>0</v>
      </c>
      <c r="G24" s="51"/>
    </row>
    <row r="25" spans="1:15" ht="8" customHeight="1" x14ac:dyDescent="0.2">
      <c r="A25" s="51"/>
      <c r="B25" s="10"/>
      <c r="C25" s="8"/>
      <c r="D25" s="81"/>
      <c r="E25" s="20"/>
      <c r="F25" s="125"/>
      <c r="G25" s="51"/>
    </row>
    <row r="26" spans="1:15" x14ac:dyDescent="0.2">
      <c r="A26" s="51"/>
      <c r="B26" s="10"/>
      <c r="C26" s="8"/>
      <c r="D26" s="100" t="s">
        <v>469</v>
      </c>
      <c r="E26" s="128"/>
      <c r="F26" s="129"/>
      <c r="G26" s="51"/>
    </row>
    <row r="27" spans="1:15" x14ac:dyDescent="0.2">
      <c r="A27" s="51"/>
      <c r="B27" s="10"/>
      <c r="C27" s="8"/>
      <c r="D27" s="81"/>
      <c r="E27" s="120" t="s">
        <v>301</v>
      </c>
      <c r="F27" s="129">
        <f>'4) Chaines + cordons'!I29</f>
        <v>0</v>
      </c>
      <c r="G27" s="51"/>
    </row>
    <row r="28" spans="1:15" ht="8" customHeight="1" x14ac:dyDescent="0.2">
      <c r="A28" s="51"/>
      <c r="B28" s="10"/>
      <c r="C28" s="8"/>
      <c r="D28" s="81"/>
      <c r="E28" s="20"/>
      <c r="F28" s="125"/>
      <c r="G28" s="51"/>
    </row>
    <row r="29" spans="1:15" x14ac:dyDescent="0.2">
      <c r="A29" s="51"/>
      <c r="B29" s="10"/>
      <c r="C29" s="8"/>
      <c r="D29" s="101" t="s">
        <v>470</v>
      </c>
      <c r="E29" s="130"/>
      <c r="F29" s="131"/>
      <c r="G29" s="51"/>
      <c r="O29" s="132"/>
    </row>
    <row r="30" spans="1:15" x14ac:dyDescent="0.2">
      <c r="A30" s="51"/>
      <c r="B30" s="10"/>
      <c r="C30" s="8"/>
      <c r="D30" s="8"/>
      <c r="E30" s="120" t="s">
        <v>301</v>
      </c>
      <c r="F30" s="131">
        <f>'5) Coques iPhone'!I91</f>
        <v>0</v>
      </c>
      <c r="G30" s="51"/>
    </row>
    <row r="31" spans="1:15" x14ac:dyDescent="0.2">
      <c r="A31" s="51"/>
      <c r="B31" s="10"/>
      <c r="F31" s="133"/>
      <c r="G31" s="51"/>
    </row>
    <row r="32" spans="1:15" x14ac:dyDescent="0.2">
      <c r="A32" s="51"/>
      <c r="B32" s="10"/>
      <c r="C32" s="134"/>
      <c r="D32" s="135"/>
      <c r="E32" s="136" t="s">
        <v>176</v>
      </c>
      <c r="F32" s="137">
        <f>F30+F27+F24+F21+F18</f>
        <v>0</v>
      </c>
      <c r="G32" s="138"/>
    </row>
    <row r="33" spans="1:7" x14ac:dyDescent="0.2">
      <c r="A33" s="51"/>
      <c r="B33" s="10"/>
      <c r="C33" s="139"/>
      <c r="D33" s="139"/>
      <c r="E33" s="136" t="s">
        <v>302</v>
      </c>
      <c r="F33" s="137">
        <f>F32*0.2</f>
        <v>0</v>
      </c>
      <c r="G33" s="140"/>
    </row>
    <row r="34" spans="1:7" ht="16" customHeight="1" x14ac:dyDescent="0.2">
      <c r="A34" s="51"/>
      <c r="B34" s="10"/>
      <c r="C34" s="141"/>
      <c r="D34" s="141"/>
      <c r="E34" s="136" t="s">
        <v>177</v>
      </c>
      <c r="F34" s="137">
        <f>F33+F32</f>
        <v>0</v>
      </c>
      <c r="G34" s="142"/>
    </row>
    <row r="35" spans="1:7" ht="7" customHeight="1" thickBot="1" x14ac:dyDescent="0.25">
      <c r="A35" s="143"/>
      <c r="B35" s="144"/>
      <c r="C35" s="145"/>
      <c r="D35" s="145"/>
      <c r="E35" s="146"/>
      <c r="F35" s="147"/>
      <c r="G35" s="51"/>
    </row>
    <row r="36" spans="1:7" x14ac:dyDescent="0.2">
      <c r="A36" s="148"/>
      <c r="B36" s="59"/>
      <c r="C36" s="59"/>
      <c r="D36" s="59"/>
      <c r="E36" s="61"/>
      <c r="F36" s="59"/>
    </row>
    <row r="175" spans="3:3" x14ac:dyDescent="0.2">
      <c r="C175" s="3" t="s">
        <v>303</v>
      </c>
    </row>
  </sheetData>
  <mergeCells count="2">
    <mergeCell ref="B10:C10"/>
    <mergeCell ref="B7:C7"/>
  </mergeCells>
  <phoneticPr fontId="15" type="noConversion"/>
  <hyperlinks>
    <hyperlink ref="B8" r:id="rId1" display="www.casyx.com" xr:uid="{E086CD8F-5BEA-3741-BE94-9EEBC0CB0CD6}"/>
    <hyperlink ref="B6" r:id="rId2" display="https://casyx.com/media/casyx-catalogue-fr-2023-oct23.pdf" xr:uid="{DCA12980-C908-AC4E-8AE3-A277E9EE5BFB}"/>
    <hyperlink ref="C15" r:id="rId3" xr:uid="{DFB51181-E155-3B4B-87A7-0E140040A5C8}"/>
    <hyperlink ref="C13" r:id="rId4" xr:uid="{FCF502D6-37C6-9842-AE95-2E41EB79A604}"/>
  </hyperlinks>
  <pageMargins left="0.7" right="0.7" top="0.75" bottom="0.75" header="0.3" footer="0.3"/>
  <pageSetup paperSize="9" scale="72" orientation="portrait" horizontalDpi="0" verticalDpi="0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F9D8-7CA7-E44D-A89F-7F732AE0B7B6}">
  <sheetPr codeName="Feuil2">
    <tabColor rgb="FFFFFF00"/>
  </sheetPr>
  <dimension ref="A1:AZ154"/>
  <sheetViews>
    <sheetView zoomScale="105" zoomScaleNormal="105" workbookViewId="0">
      <selection activeCell="G5" sqref="G5"/>
    </sheetView>
  </sheetViews>
  <sheetFormatPr baseColWidth="10" defaultRowHeight="16" x14ac:dyDescent="0.2"/>
  <cols>
    <col min="1" max="1" width="2" style="12" customWidth="1"/>
    <col min="2" max="2" width="16.1640625" style="3" customWidth="1"/>
    <col min="3" max="3" width="15" style="89" customWidth="1"/>
    <col min="4" max="4" width="52.1640625" style="3" customWidth="1"/>
    <col min="5" max="5" width="5" style="3" customWidth="1"/>
    <col min="6" max="6" width="16.6640625" style="43" customWidth="1"/>
    <col min="7" max="7" width="12" style="14" customWidth="1"/>
    <col min="8" max="8" width="12" style="15" customWidth="1"/>
    <col min="9" max="9" width="12" style="3" customWidth="1"/>
    <col min="10" max="10" width="21.83203125" style="16" customWidth="1"/>
    <col min="11" max="11" width="14.83203125" style="17" customWidth="1"/>
    <col min="12" max="12" width="19.33203125" style="18" customWidth="1"/>
    <col min="13" max="13" width="2.1640625" style="12" customWidth="1"/>
    <col min="14" max="15" width="10.83203125" style="12"/>
    <col min="16" max="16" width="3.5" style="12" customWidth="1"/>
    <col min="17" max="17" width="19.1640625" style="12" customWidth="1"/>
    <col min="18" max="16384" width="10.83203125" style="12"/>
  </cols>
  <sheetData>
    <row r="1" spans="1:38" ht="15" customHeight="1" thickBot="1" x14ac:dyDescent="0.25">
      <c r="B1" s="52"/>
      <c r="C1" s="86"/>
      <c r="D1" s="53"/>
      <c r="E1" s="54"/>
      <c r="F1" s="92"/>
      <c r="G1" s="57"/>
      <c r="H1" s="58"/>
      <c r="I1" s="57"/>
      <c r="L1" s="20"/>
    </row>
    <row r="2" spans="1:38" s="6" customFormat="1" x14ac:dyDescent="0.2">
      <c r="A2" s="47"/>
      <c r="B2" s="63" t="s">
        <v>481</v>
      </c>
      <c r="C2" s="87" t="s">
        <v>42</v>
      </c>
      <c r="D2" s="64" t="s">
        <v>0</v>
      </c>
      <c r="E2" s="65"/>
      <c r="F2" s="93" t="s">
        <v>103</v>
      </c>
      <c r="G2" s="66" t="s">
        <v>458</v>
      </c>
      <c r="H2" s="67" t="s">
        <v>479</v>
      </c>
      <c r="I2" s="68" t="s">
        <v>480</v>
      </c>
      <c r="J2" s="25" t="s">
        <v>84</v>
      </c>
      <c r="K2" s="4"/>
      <c r="L2" s="5"/>
    </row>
    <row r="3" spans="1:38" x14ac:dyDescent="0.2">
      <c r="A3" s="48"/>
      <c r="B3" s="69"/>
      <c r="C3" s="88"/>
      <c r="D3" s="26"/>
      <c r="E3" s="26"/>
      <c r="F3" s="94"/>
      <c r="G3" s="28"/>
      <c r="H3" s="29"/>
      <c r="I3" s="70"/>
      <c r="K3" s="30"/>
    </row>
    <row r="4" spans="1:38" x14ac:dyDescent="0.2">
      <c r="A4" s="48"/>
      <c r="B4" s="71" t="s">
        <v>465</v>
      </c>
      <c r="I4" s="72"/>
      <c r="K4" s="30"/>
    </row>
    <row r="5" spans="1:38" x14ac:dyDescent="0.2">
      <c r="A5" s="48"/>
      <c r="B5" s="10" t="s">
        <v>429</v>
      </c>
      <c r="C5" s="89">
        <v>3701506207746</v>
      </c>
      <c r="D5" s="3" t="s">
        <v>492</v>
      </c>
      <c r="E5" s="32"/>
      <c r="F5" s="43" t="s">
        <v>454</v>
      </c>
      <c r="G5" s="14">
        <v>0</v>
      </c>
      <c r="H5" s="251">
        <v>23.25</v>
      </c>
      <c r="I5" s="73">
        <f t="shared" ref="I5:I9" si="0">H5*G5</f>
        <v>0</v>
      </c>
      <c r="J5" s="16">
        <v>49.99</v>
      </c>
      <c r="K5" s="30"/>
    </row>
    <row r="6" spans="1:38" x14ac:dyDescent="0.2">
      <c r="A6" s="48"/>
      <c r="B6" s="10" t="s">
        <v>430</v>
      </c>
      <c r="C6" s="89">
        <v>3701506208033</v>
      </c>
      <c r="D6" s="3" t="s">
        <v>492</v>
      </c>
      <c r="E6" s="33"/>
      <c r="F6" s="43" t="s">
        <v>450</v>
      </c>
      <c r="G6" s="14">
        <v>0</v>
      </c>
      <c r="H6" s="252">
        <v>23.25</v>
      </c>
      <c r="I6" s="73">
        <f t="shared" si="0"/>
        <v>0</v>
      </c>
      <c r="J6" s="16">
        <f>J5</f>
        <v>49.99</v>
      </c>
      <c r="K6" s="34" t="s">
        <v>460</v>
      </c>
    </row>
    <row r="7" spans="1:38" x14ac:dyDescent="0.2">
      <c r="A7" s="48"/>
      <c r="B7" s="10" t="s">
        <v>431</v>
      </c>
      <c r="C7" s="89">
        <v>3701506207333</v>
      </c>
      <c r="D7" s="3" t="s">
        <v>492</v>
      </c>
      <c r="E7" s="35"/>
      <c r="F7" s="43" t="s">
        <v>453</v>
      </c>
      <c r="G7" s="14">
        <v>0</v>
      </c>
      <c r="H7" s="252">
        <v>23.25</v>
      </c>
      <c r="I7" s="73">
        <f t="shared" si="0"/>
        <v>0</v>
      </c>
      <c r="J7" s="16">
        <f>J6</f>
        <v>49.99</v>
      </c>
      <c r="K7" s="30"/>
    </row>
    <row r="8" spans="1:38" x14ac:dyDescent="0.2">
      <c r="A8" s="48"/>
      <c r="B8" s="10" t="s">
        <v>432</v>
      </c>
      <c r="C8" s="89">
        <v>3701506207692</v>
      </c>
      <c r="D8" s="3" t="s">
        <v>492</v>
      </c>
      <c r="E8" s="36"/>
      <c r="F8" s="43" t="s">
        <v>452</v>
      </c>
      <c r="G8" s="14">
        <v>0</v>
      </c>
      <c r="H8" s="252">
        <v>23.25</v>
      </c>
      <c r="I8" s="73">
        <f t="shared" si="0"/>
        <v>0</v>
      </c>
      <c r="J8" s="16">
        <f>J7</f>
        <v>49.99</v>
      </c>
      <c r="K8" s="34"/>
    </row>
    <row r="9" spans="1:38" x14ac:dyDescent="0.2">
      <c r="A9" s="48"/>
      <c r="B9" s="10" t="s">
        <v>433</v>
      </c>
      <c r="C9" s="89">
        <v>3701506207814</v>
      </c>
      <c r="D9" s="3" t="s">
        <v>492</v>
      </c>
      <c r="E9" s="37"/>
      <c r="F9" s="43" t="s">
        <v>451</v>
      </c>
      <c r="G9" s="14">
        <v>0</v>
      </c>
      <c r="H9" s="252">
        <v>23.25</v>
      </c>
      <c r="I9" s="73">
        <f t="shared" si="0"/>
        <v>0</v>
      </c>
      <c r="J9" s="16">
        <f>J8</f>
        <v>49.99</v>
      </c>
      <c r="K9" s="34"/>
    </row>
    <row r="10" spans="1:38" x14ac:dyDescent="0.2">
      <c r="A10" s="48"/>
      <c r="B10" s="10"/>
      <c r="H10" s="252"/>
      <c r="I10" s="73"/>
      <c r="K10" s="30"/>
    </row>
    <row r="11" spans="1:38" x14ac:dyDescent="0.2">
      <c r="A11" s="48"/>
      <c r="B11" s="71" t="s">
        <v>466</v>
      </c>
      <c r="H11" s="252"/>
      <c r="I11" s="73"/>
      <c r="K11" s="30"/>
    </row>
    <row r="12" spans="1:38" x14ac:dyDescent="0.2">
      <c r="A12" s="48"/>
      <c r="B12" s="10" t="s">
        <v>434</v>
      </c>
      <c r="C12" s="89">
        <v>3701506207111</v>
      </c>
      <c r="D12" s="3" t="s">
        <v>493</v>
      </c>
      <c r="E12" s="32"/>
      <c r="F12" s="43" t="s">
        <v>454</v>
      </c>
      <c r="G12" s="14">
        <v>0</v>
      </c>
      <c r="H12" s="252">
        <v>41.86</v>
      </c>
      <c r="I12" s="73">
        <f t="shared" ref="I12:I16" si="1">H12*G12</f>
        <v>0</v>
      </c>
      <c r="J12" s="16">
        <v>89.99</v>
      </c>
      <c r="K12" s="30"/>
    </row>
    <row r="13" spans="1:38" x14ac:dyDescent="0.2">
      <c r="A13" s="48"/>
      <c r="B13" s="10" t="s">
        <v>435</v>
      </c>
      <c r="C13" s="89">
        <v>3701506207722</v>
      </c>
      <c r="D13" s="3" t="s">
        <v>493</v>
      </c>
      <c r="E13" s="33"/>
      <c r="F13" s="43" t="s">
        <v>450</v>
      </c>
      <c r="G13" s="14">
        <v>0</v>
      </c>
      <c r="H13" s="252">
        <v>41.86</v>
      </c>
      <c r="I13" s="73">
        <f t="shared" si="1"/>
        <v>0</v>
      </c>
      <c r="J13" s="16">
        <f>J12</f>
        <v>89.99</v>
      </c>
      <c r="K13" s="30"/>
    </row>
    <row r="14" spans="1:38" x14ac:dyDescent="0.2">
      <c r="A14" s="48"/>
      <c r="B14" s="10" t="s">
        <v>436</v>
      </c>
      <c r="C14" s="89">
        <v>3701506208019</v>
      </c>
      <c r="D14" s="3" t="s">
        <v>493</v>
      </c>
      <c r="E14" s="35"/>
      <c r="F14" s="43" t="s">
        <v>453</v>
      </c>
      <c r="G14" s="14">
        <v>0</v>
      </c>
      <c r="H14" s="252">
        <v>41.86</v>
      </c>
      <c r="I14" s="73">
        <f t="shared" si="1"/>
        <v>0</v>
      </c>
      <c r="J14" s="16">
        <f>J13</f>
        <v>89.99</v>
      </c>
      <c r="K14" s="34"/>
    </row>
    <row r="15" spans="1:38" x14ac:dyDescent="0.2">
      <c r="A15" s="48"/>
      <c r="B15" s="10" t="s">
        <v>437</v>
      </c>
      <c r="C15" s="89">
        <v>3701506207760</v>
      </c>
      <c r="D15" s="3" t="s">
        <v>493</v>
      </c>
      <c r="E15" s="36"/>
      <c r="F15" s="43" t="s">
        <v>452</v>
      </c>
      <c r="G15" s="14">
        <v>0</v>
      </c>
      <c r="H15" s="252">
        <v>41.86</v>
      </c>
      <c r="I15" s="73">
        <f t="shared" si="1"/>
        <v>0</v>
      </c>
      <c r="J15" s="16">
        <f>J14</f>
        <v>89.99</v>
      </c>
      <c r="K15" s="30"/>
      <c r="L15" s="20"/>
      <c r="O15" s="259"/>
      <c r="P15" s="259"/>
      <c r="R15" s="260"/>
      <c r="S15" s="260"/>
      <c r="U15" s="261"/>
      <c r="V15" s="261"/>
      <c r="AF15" s="258"/>
      <c r="AG15" s="258"/>
      <c r="AI15" s="262"/>
      <c r="AJ15" s="262"/>
    </row>
    <row r="16" spans="1:38" x14ac:dyDescent="0.2">
      <c r="A16" s="48"/>
      <c r="B16" s="10" t="s">
        <v>438</v>
      </c>
      <c r="C16" s="89">
        <v>3701506207869</v>
      </c>
      <c r="D16" s="3" t="s">
        <v>493</v>
      </c>
      <c r="E16" s="37"/>
      <c r="F16" s="43" t="s">
        <v>451</v>
      </c>
      <c r="G16" s="14">
        <v>0</v>
      </c>
      <c r="H16" s="252">
        <v>41.86</v>
      </c>
      <c r="I16" s="73">
        <f t="shared" si="1"/>
        <v>0</v>
      </c>
      <c r="J16" s="16">
        <f>J15</f>
        <v>89.99</v>
      </c>
      <c r="K16" s="34" t="s">
        <v>461</v>
      </c>
      <c r="L16" s="20"/>
      <c r="O16" s="258"/>
      <c r="P16" s="258"/>
      <c r="Q16" s="258"/>
      <c r="U16" s="39"/>
      <c r="V16" s="39"/>
      <c r="W16" s="39"/>
      <c r="AD16" s="262"/>
      <c r="AE16" s="262"/>
      <c r="AH16" s="258"/>
      <c r="AI16" s="258"/>
      <c r="AK16" s="262"/>
      <c r="AL16" s="262"/>
    </row>
    <row r="17" spans="1:36" x14ac:dyDescent="0.2">
      <c r="A17" s="48"/>
      <c r="B17" s="10"/>
      <c r="H17" s="252"/>
      <c r="I17" s="73"/>
      <c r="K17" s="30"/>
      <c r="L17" s="20"/>
      <c r="O17" s="259"/>
      <c r="P17" s="259"/>
      <c r="R17" s="260"/>
      <c r="S17" s="260"/>
      <c r="U17" s="261"/>
      <c r="V17" s="261"/>
      <c r="AF17" s="258"/>
      <c r="AG17" s="258"/>
      <c r="AI17" s="262"/>
      <c r="AJ17" s="262"/>
    </row>
    <row r="18" spans="1:36" x14ac:dyDescent="0.2">
      <c r="A18" s="48"/>
      <c r="B18" s="71" t="s">
        <v>467</v>
      </c>
      <c r="H18" s="252"/>
      <c r="I18" s="73"/>
      <c r="K18" s="30"/>
      <c r="L18" s="20"/>
      <c r="O18" s="20"/>
      <c r="P18" s="20"/>
      <c r="R18" s="38"/>
      <c r="S18" s="38"/>
      <c r="U18" s="39"/>
      <c r="V18" s="39"/>
      <c r="AF18" s="14"/>
      <c r="AG18" s="14"/>
      <c r="AI18" s="21"/>
      <c r="AJ18" s="21"/>
    </row>
    <row r="19" spans="1:36" x14ac:dyDescent="0.2">
      <c r="A19" s="48"/>
      <c r="B19" s="10" t="s">
        <v>439</v>
      </c>
      <c r="C19" s="89">
        <v>3701506207999</v>
      </c>
      <c r="D19" s="3" t="s">
        <v>494</v>
      </c>
      <c r="E19" s="32"/>
      <c r="F19" s="43" t="s">
        <v>454</v>
      </c>
      <c r="G19" s="14">
        <v>0</v>
      </c>
      <c r="H19" s="252">
        <v>32.549999999999997</v>
      </c>
      <c r="I19" s="73">
        <f t="shared" ref="I19:I23" si="2">H19*G19</f>
        <v>0</v>
      </c>
      <c r="J19" s="16">
        <v>69.989999999999995</v>
      </c>
      <c r="K19" s="30"/>
    </row>
    <row r="20" spans="1:36" x14ac:dyDescent="0.2">
      <c r="A20" s="48"/>
      <c r="B20" s="10" t="s">
        <v>440</v>
      </c>
      <c r="C20" s="89">
        <v>3701506207906</v>
      </c>
      <c r="D20" s="3" t="s">
        <v>494</v>
      </c>
      <c r="E20" s="33"/>
      <c r="F20" s="43" t="s">
        <v>450</v>
      </c>
      <c r="G20" s="14">
        <v>0</v>
      </c>
      <c r="H20" s="252">
        <v>32.549999999999997</v>
      </c>
      <c r="I20" s="73">
        <f t="shared" si="2"/>
        <v>0</v>
      </c>
      <c r="J20" s="16">
        <f>J19</f>
        <v>69.989999999999995</v>
      </c>
      <c r="K20" s="34"/>
    </row>
    <row r="21" spans="1:36" x14ac:dyDescent="0.2">
      <c r="A21" s="48"/>
      <c r="B21" s="10" t="s">
        <v>441</v>
      </c>
      <c r="C21" s="89">
        <v>3701506207357</v>
      </c>
      <c r="D21" s="3" t="s">
        <v>494</v>
      </c>
      <c r="E21" s="35"/>
      <c r="F21" s="43" t="s">
        <v>453</v>
      </c>
      <c r="G21" s="14">
        <v>0</v>
      </c>
      <c r="H21" s="252">
        <v>32.549999999999997</v>
      </c>
      <c r="I21" s="73">
        <f t="shared" si="2"/>
        <v>0</v>
      </c>
      <c r="J21" s="16">
        <f>J20</f>
        <v>69.989999999999995</v>
      </c>
      <c r="K21" s="30"/>
    </row>
    <row r="22" spans="1:36" x14ac:dyDescent="0.2">
      <c r="A22" s="48"/>
      <c r="B22" s="10" t="s">
        <v>442</v>
      </c>
      <c r="C22" s="89">
        <v>3701506207104</v>
      </c>
      <c r="D22" s="3" t="s">
        <v>494</v>
      </c>
      <c r="E22" s="36"/>
      <c r="F22" s="43" t="s">
        <v>452</v>
      </c>
      <c r="G22" s="14">
        <v>0</v>
      </c>
      <c r="H22" s="252">
        <v>32.549999999999997</v>
      </c>
      <c r="I22" s="73">
        <f t="shared" si="2"/>
        <v>0</v>
      </c>
      <c r="J22" s="16">
        <f>J21</f>
        <v>69.989999999999995</v>
      </c>
      <c r="K22" s="34"/>
    </row>
    <row r="23" spans="1:36" x14ac:dyDescent="0.2">
      <c r="A23" s="48"/>
      <c r="B23" s="10" t="s">
        <v>443</v>
      </c>
      <c r="C23" s="89">
        <v>3701506207852</v>
      </c>
      <c r="D23" s="3" t="s">
        <v>494</v>
      </c>
      <c r="E23" s="37"/>
      <c r="F23" s="43" t="s">
        <v>451</v>
      </c>
      <c r="G23" s="14">
        <v>0</v>
      </c>
      <c r="H23" s="252">
        <v>32.549999999999997</v>
      </c>
      <c r="I23" s="73">
        <f t="shared" si="2"/>
        <v>0</v>
      </c>
      <c r="J23" s="16">
        <f>J22</f>
        <v>69.989999999999995</v>
      </c>
      <c r="K23" s="30"/>
    </row>
    <row r="24" spans="1:36" x14ac:dyDescent="0.2">
      <c r="A24" s="48"/>
      <c r="B24" s="10"/>
      <c r="H24" s="252"/>
      <c r="I24" s="73"/>
      <c r="K24" s="30"/>
    </row>
    <row r="25" spans="1:36" x14ac:dyDescent="0.2">
      <c r="A25" s="48"/>
      <c r="B25" s="71" t="s">
        <v>457</v>
      </c>
      <c r="H25" s="252"/>
      <c r="I25" s="73"/>
      <c r="K25" s="34"/>
    </row>
    <row r="26" spans="1:36" x14ac:dyDescent="0.2">
      <c r="A26" s="48"/>
      <c r="B26" s="10" t="s">
        <v>444</v>
      </c>
      <c r="C26" s="89">
        <v>3701506207234</v>
      </c>
      <c r="D26" s="3" t="s">
        <v>495</v>
      </c>
      <c r="E26" s="32"/>
      <c r="F26" s="43" t="s">
        <v>454</v>
      </c>
      <c r="G26" s="14">
        <v>0</v>
      </c>
      <c r="H26" s="252">
        <v>37.200000000000003</v>
      </c>
      <c r="I26" s="73">
        <f t="shared" ref="I26:I30" si="3">H26*G26</f>
        <v>0</v>
      </c>
      <c r="J26" s="16">
        <v>79.989999999999995</v>
      </c>
      <c r="K26" s="34" t="s">
        <v>462</v>
      </c>
    </row>
    <row r="27" spans="1:36" x14ac:dyDescent="0.2">
      <c r="A27" s="48"/>
      <c r="B27" s="10" t="s">
        <v>445</v>
      </c>
      <c r="C27" s="89">
        <v>3701506208095</v>
      </c>
      <c r="D27" s="3" t="s">
        <v>495</v>
      </c>
      <c r="E27" s="33"/>
      <c r="F27" s="43" t="s">
        <v>450</v>
      </c>
      <c r="G27" s="14">
        <v>0</v>
      </c>
      <c r="H27" s="252">
        <v>37.200000000000003</v>
      </c>
      <c r="I27" s="73">
        <f t="shared" si="3"/>
        <v>0</v>
      </c>
      <c r="J27" s="16">
        <f>J26</f>
        <v>79.989999999999995</v>
      </c>
      <c r="K27" s="30"/>
      <c r="Q27" s="34"/>
    </row>
    <row r="28" spans="1:36" x14ac:dyDescent="0.2">
      <c r="A28" s="49"/>
      <c r="B28" s="10" t="s">
        <v>446</v>
      </c>
      <c r="C28" s="89">
        <v>3701506207623</v>
      </c>
      <c r="D28" s="3" t="s">
        <v>495</v>
      </c>
      <c r="E28" s="35"/>
      <c r="F28" s="43" t="s">
        <v>453</v>
      </c>
      <c r="G28" s="14">
        <v>0</v>
      </c>
      <c r="H28" s="252">
        <v>37.200000000000003</v>
      </c>
      <c r="I28" s="73">
        <f t="shared" si="3"/>
        <v>0</v>
      </c>
      <c r="J28" s="16">
        <f>J27</f>
        <v>79.989999999999995</v>
      </c>
      <c r="K28" s="30"/>
      <c r="Q28" s="34"/>
    </row>
    <row r="29" spans="1:36" x14ac:dyDescent="0.2">
      <c r="A29" s="49"/>
      <c r="B29" s="10" t="s">
        <v>447</v>
      </c>
      <c r="C29" s="89">
        <v>3701506207326</v>
      </c>
      <c r="D29" s="3" t="s">
        <v>495</v>
      </c>
      <c r="E29" s="249"/>
      <c r="F29" s="43" t="s">
        <v>456</v>
      </c>
      <c r="G29" s="14">
        <v>0</v>
      </c>
      <c r="H29" s="252">
        <v>37.200000000000003</v>
      </c>
      <c r="I29" s="73">
        <f t="shared" si="3"/>
        <v>0</v>
      </c>
      <c r="J29" s="16">
        <f>J28</f>
        <v>79.989999999999995</v>
      </c>
    </row>
    <row r="30" spans="1:36" x14ac:dyDescent="0.2">
      <c r="A30" s="48"/>
      <c r="B30" s="10" t="s">
        <v>448</v>
      </c>
      <c r="C30" s="89">
        <v>3701506207555</v>
      </c>
      <c r="D30" s="3" t="s">
        <v>495</v>
      </c>
      <c r="E30" s="250"/>
      <c r="F30" s="43" t="s">
        <v>272</v>
      </c>
      <c r="G30" s="14">
        <v>0</v>
      </c>
      <c r="H30" s="252">
        <v>37.200000000000003</v>
      </c>
      <c r="I30" s="73">
        <f t="shared" si="3"/>
        <v>0</v>
      </c>
      <c r="J30" s="16">
        <f>J26</f>
        <v>79.989999999999995</v>
      </c>
      <c r="K30" s="30"/>
    </row>
    <row r="31" spans="1:36" x14ac:dyDescent="0.2">
      <c r="A31" s="49"/>
      <c r="B31" s="10"/>
      <c r="G31" s="41"/>
      <c r="H31" s="253"/>
      <c r="I31" s="73"/>
      <c r="K31" s="34"/>
      <c r="Q31" s="34" t="s">
        <v>463</v>
      </c>
    </row>
    <row r="32" spans="1:36" x14ac:dyDescent="0.2">
      <c r="A32" s="49"/>
      <c r="B32" s="71" t="s">
        <v>464</v>
      </c>
      <c r="G32" s="41"/>
      <c r="H32" s="253"/>
      <c r="I32" s="73"/>
      <c r="K32" s="30"/>
    </row>
    <row r="33" spans="1:52" x14ac:dyDescent="0.2">
      <c r="A33" s="49"/>
      <c r="B33" s="10" t="s">
        <v>449</v>
      </c>
      <c r="C33" s="89">
        <v>3701506208002</v>
      </c>
      <c r="D33" s="3" t="s">
        <v>496</v>
      </c>
      <c r="E33" s="32"/>
      <c r="F33" s="43" t="s">
        <v>454</v>
      </c>
      <c r="G33" s="14">
        <v>0</v>
      </c>
      <c r="H33" s="252">
        <v>46.51</v>
      </c>
      <c r="I33" s="73">
        <f t="shared" ref="I33" si="4">H33*G33</f>
        <v>0</v>
      </c>
      <c r="J33" s="16">
        <v>99.99</v>
      </c>
      <c r="K33" s="30"/>
      <c r="AC33" s="42"/>
    </row>
    <row r="34" spans="1:52" x14ac:dyDescent="0.2">
      <c r="A34" s="49"/>
      <c r="B34" s="10"/>
      <c r="I34" s="73"/>
      <c r="K34" s="30"/>
      <c r="AC34" s="42"/>
    </row>
    <row r="35" spans="1:52" x14ac:dyDescent="0.2">
      <c r="A35" s="49"/>
      <c r="B35" s="71" t="s">
        <v>505</v>
      </c>
      <c r="I35" s="72"/>
      <c r="K35" s="30"/>
      <c r="Q35" s="34"/>
      <c r="AC35" s="42"/>
    </row>
    <row r="36" spans="1:52" x14ac:dyDescent="0.2">
      <c r="A36" s="49"/>
      <c r="B36" s="10" t="s">
        <v>506</v>
      </c>
      <c r="D36" s="3" t="s">
        <v>507</v>
      </c>
      <c r="G36" s="14">
        <v>0</v>
      </c>
      <c r="H36" s="15">
        <v>1953.13</v>
      </c>
      <c r="I36" s="73">
        <f t="shared" ref="I36" si="5">H36*G36</f>
        <v>0</v>
      </c>
      <c r="J36" s="16">
        <v>4199.2299999999996</v>
      </c>
      <c r="K36" s="30"/>
      <c r="AC36" s="42"/>
    </row>
    <row r="37" spans="1:52" x14ac:dyDescent="0.2">
      <c r="A37" s="49"/>
      <c r="B37" s="10"/>
      <c r="D37" s="43" t="s">
        <v>504</v>
      </c>
      <c r="I37" s="72"/>
      <c r="K37" s="30"/>
      <c r="AC37" s="42"/>
    </row>
    <row r="38" spans="1:52" x14ac:dyDescent="0.2">
      <c r="A38" s="49"/>
      <c r="B38" s="10"/>
      <c r="D38" s="43" t="s">
        <v>500</v>
      </c>
      <c r="I38" s="72"/>
      <c r="K38" s="30"/>
      <c r="AC38" s="42"/>
    </row>
    <row r="39" spans="1:52" x14ac:dyDescent="0.2">
      <c r="A39" s="49"/>
      <c r="B39" s="10"/>
      <c r="D39" s="43" t="s">
        <v>501</v>
      </c>
      <c r="I39" s="72"/>
      <c r="K39" s="30"/>
      <c r="AC39" s="42"/>
    </row>
    <row r="40" spans="1:52" x14ac:dyDescent="0.2">
      <c r="A40" s="49"/>
      <c r="B40" s="10"/>
      <c r="D40" s="43" t="s">
        <v>502</v>
      </c>
      <c r="I40" s="72"/>
      <c r="K40" s="30"/>
      <c r="AC40" s="42"/>
    </row>
    <row r="41" spans="1:52" x14ac:dyDescent="0.2">
      <c r="A41" s="49"/>
      <c r="B41" s="10"/>
      <c r="D41" s="43" t="s">
        <v>503</v>
      </c>
      <c r="I41" s="72"/>
      <c r="K41" s="30"/>
      <c r="AC41" s="42"/>
    </row>
    <row r="42" spans="1:52" x14ac:dyDescent="0.2">
      <c r="A42" s="49"/>
      <c r="B42" s="10"/>
      <c r="D42" s="43" t="s">
        <v>554</v>
      </c>
      <c r="G42" s="41"/>
      <c r="H42" s="7"/>
      <c r="I42" s="73"/>
      <c r="K42" s="30"/>
    </row>
    <row r="43" spans="1:52" x14ac:dyDescent="0.2">
      <c r="A43" s="49"/>
      <c r="B43" s="69"/>
      <c r="C43" s="88"/>
      <c r="D43" s="26"/>
      <c r="E43" s="26"/>
      <c r="F43" s="94"/>
      <c r="G43" s="28"/>
      <c r="H43" s="29"/>
      <c r="I43" s="70"/>
      <c r="K43" s="34" t="s">
        <v>468</v>
      </c>
      <c r="Q43" s="34"/>
    </row>
    <row r="44" spans="1:52" ht="17" thickBot="1" x14ac:dyDescent="0.25">
      <c r="A44" s="48"/>
      <c r="B44" s="74"/>
      <c r="C44" s="90"/>
      <c r="D44" s="75"/>
      <c r="E44" s="75"/>
      <c r="F44" s="95"/>
      <c r="G44" s="77"/>
      <c r="H44" s="78" t="s">
        <v>304</v>
      </c>
      <c r="I44" s="79">
        <f>SUM(I4:I43)</f>
        <v>0</v>
      </c>
      <c r="J44" s="16">
        <f>I44*A154</f>
        <v>0</v>
      </c>
      <c r="K44" s="30"/>
    </row>
    <row r="45" spans="1:52" x14ac:dyDescent="0.2">
      <c r="B45" s="59"/>
      <c r="C45" s="91"/>
      <c r="D45" s="59"/>
      <c r="E45" s="59"/>
      <c r="F45" s="96"/>
      <c r="G45" s="61"/>
      <c r="H45" s="62"/>
      <c r="I45" s="59"/>
    </row>
    <row r="46" spans="1:52" s="44" customFormat="1" x14ac:dyDescent="0.2">
      <c r="A46" s="12"/>
      <c r="B46" s="3"/>
      <c r="C46" s="89"/>
      <c r="D46" s="3"/>
      <c r="E46" s="3"/>
      <c r="F46" s="43"/>
      <c r="G46" s="14"/>
      <c r="H46" s="15"/>
      <c r="I46" s="3"/>
      <c r="J46" s="16"/>
      <c r="K46" s="17"/>
      <c r="L46" s="18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</row>
    <row r="47" spans="1:52" s="44" customFormat="1" x14ac:dyDescent="0.2">
      <c r="A47" s="12"/>
      <c r="B47" s="3"/>
      <c r="C47" s="89"/>
      <c r="D47" s="3"/>
      <c r="E47" s="3"/>
      <c r="F47" s="43"/>
      <c r="G47" s="14"/>
      <c r="H47" s="15"/>
      <c r="I47" s="3"/>
      <c r="J47" s="16"/>
      <c r="K47" s="34"/>
      <c r="L47" s="18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</row>
    <row r="48" spans="1:52" s="44" customFormat="1" x14ac:dyDescent="0.2">
      <c r="A48" s="12"/>
      <c r="B48" s="3"/>
      <c r="C48" s="89"/>
      <c r="D48" s="3"/>
      <c r="E48" s="3"/>
      <c r="F48" s="43"/>
      <c r="G48" s="14"/>
      <c r="H48" s="15"/>
      <c r="I48" s="3"/>
      <c r="J48" s="16"/>
      <c r="K48" s="17"/>
      <c r="L48" s="18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</row>
    <row r="49" spans="1:52" s="44" customFormat="1" x14ac:dyDescent="0.2">
      <c r="A49" s="12"/>
      <c r="B49" s="3"/>
      <c r="C49" s="89"/>
      <c r="D49" s="3"/>
      <c r="E49" s="3"/>
      <c r="F49" s="43"/>
      <c r="G49" s="14"/>
      <c r="H49" s="15"/>
      <c r="I49" s="3"/>
      <c r="J49" s="16"/>
      <c r="K49" s="17"/>
      <c r="L49" s="18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</row>
    <row r="50" spans="1:52" s="44" customFormat="1" x14ac:dyDescent="0.2">
      <c r="A50" s="12"/>
      <c r="B50" s="3"/>
      <c r="C50" s="89"/>
      <c r="D50" s="3"/>
      <c r="E50" s="3"/>
      <c r="F50" s="43"/>
      <c r="G50" s="14"/>
      <c r="H50" s="15"/>
      <c r="I50" s="3"/>
      <c r="J50" s="16"/>
      <c r="K50" s="17"/>
      <c r="L50" s="18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</row>
    <row r="51" spans="1:52" s="44" customFormat="1" x14ac:dyDescent="0.2">
      <c r="A51" s="12"/>
      <c r="B51" s="3"/>
      <c r="C51" s="89"/>
      <c r="D51" s="3"/>
      <c r="E51" s="3"/>
      <c r="F51" s="43"/>
      <c r="G51" s="14"/>
      <c r="H51" s="15"/>
      <c r="I51" s="3"/>
      <c r="J51" s="16"/>
      <c r="K51" s="17"/>
      <c r="L51" s="18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</row>
    <row r="52" spans="1:52" s="44" customFormat="1" x14ac:dyDescent="0.2">
      <c r="A52" s="12"/>
      <c r="B52" s="3"/>
      <c r="C52" s="89"/>
      <c r="D52" s="3"/>
      <c r="E52" s="3"/>
      <c r="F52" s="43"/>
      <c r="G52" s="14"/>
      <c r="H52" s="15"/>
      <c r="I52" s="3"/>
      <c r="J52" s="16"/>
      <c r="K52" s="17"/>
      <c r="L52" s="18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</row>
    <row r="53" spans="1:52" s="44" customFormat="1" x14ac:dyDescent="0.2">
      <c r="A53" s="12"/>
      <c r="B53" s="3"/>
      <c r="C53" s="89"/>
      <c r="D53" s="3"/>
      <c r="E53" s="3"/>
      <c r="F53" s="43"/>
      <c r="G53" s="14"/>
      <c r="H53" s="15"/>
      <c r="I53" s="3"/>
      <c r="J53" s="16"/>
      <c r="K53" s="17"/>
      <c r="L53" s="18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</row>
    <row r="54" spans="1:52" s="44" customFormat="1" x14ac:dyDescent="0.2">
      <c r="A54" s="12"/>
      <c r="B54" s="3"/>
      <c r="C54" s="89"/>
      <c r="D54" s="3"/>
      <c r="E54" s="3"/>
      <c r="F54" s="43"/>
      <c r="G54" s="14"/>
      <c r="H54" s="15"/>
      <c r="I54" s="3"/>
      <c r="J54" s="16"/>
      <c r="K54" s="17"/>
      <c r="L54" s="18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</row>
    <row r="55" spans="1:52" s="44" customFormat="1" x14ac:dyDescent="0.2">
      <c r="A55" s="12"/>
      <c r="B55" s="3"/>
      <c r="C55" s="89"/>
      <c r="D55" s="3"/>
      <c r="E55" s="3"/>
      <c r="F55" s="43"/>
      <c r="G55" s="14"/>
      <c r="H55" s="15"/>
      <c r="I55" s="3"/>
      <c r="J55" s="16"/>
      <c r="K55" s="17"/>
      <c r="L55" s="18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</row>
    <row r="56" spans="1:52" s="44" customFormat="1" x14ac:dyDescent="0.2">
      <c r="A56" s="12"/>
      <c r="B56" s="3"/>
      <c r="C56" s="89"/>
      <c r="D56" s="3"/>
      <c r="E56" s="3"/>
      <c r="F56" s="43"/>
      <c r="G56" s="14"/>
      <c r="H56" s="15"/>
      <c r="I56" s="3"/>
      <c r="J56" s="16"/>
      <c r="K56" s="17"/>
      <c r="L56" s="18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</row>
    <row r="57" spans="1:52" s="44" customFormat="1" x14ac:dyDescent="0.2">
      <c r="A57" s="12"/>
      <c r="B57" s="45"/>
      <c r="C57" s="89"/>
      <c r="D57" s="45"/>
      <c r="E57" s="3"/>
      <c r="F57" s="43"/>
      <c r="G57" s="14"/>
      <c r="H57" s="15"/>
      <c r="I57" s="3"/>
      <c r="J57" s="16"/>
      <c r="K57" s="17"/>
      <c r="L57" s="18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</row>
    <row r="58" spans="1:52" s="44" customFormat="1" x14ac:dyDescent="0.2">
      <c r="A58" s="12"/>
      <c r="B58" s="45"/>
      <c r="C58" s="89"/>
      <c r="D58" s="45"/>
      <c r="E58" s="3"/>
      <c r="F58" s="43"/>
      <c r="G58" s="14"/>
      <c r="H58" s="15"/>
      <c r="I58" s="3"/>
      <c r="J58" s="16"/>
      <c r="K58" s="17"/>
      <c r="L58" s="18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</row>
    <row r="59" spans="1:52" s="44" customFormat="1" x14ac:dyDescent="0.2">
      <c r="A59" s="12"/>
      <c r="B59" s="45"/>
      <c r="C59" s="89"/>
      <c r="D59" s="45"/>
      <c r="E59" s="3"/>
      <c r="F59" s="43"/>
      <c r="G59" s="14"/>
      <c r="H59" s="15"/>
      <c r="I59" s="3"/>
      <c r="J59" s="16"/>
      <c r="K59" s="17"/>
      <c r="L59" s="18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</row>
    <row r="60" spans="1:52" s="44" customFormat="1" x14ac:dyDescent="0.2">
      <c r="A60" s="12"/>
      <c r="B60" s="46" t="s">
        <v>85</v>
      </c>
      <c r="C60" s="89"/>
      <c r="D60" s="45"/>
      <c r="E60" s="3"/>
      <c r="F60" s="43"/>
      <c r="G60" s="14"/>
      <c r="H60" s="15"/>
      <c r="I60" s="3"/>
      <c r="J60" s="16"/>
      <c r="K60" s="17"/>
      <c r="L60" s="18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</row>
    <row r="61" spans="1:52" s="44" customFormat="1" x14ac:dyDescent="0.2">
      <c r="A61" s="12"/>
      <c r="B61" s="45">
        <f>2.3</f>
        <v>2.2999999999999998</v>
      </c>
      <c r="C61" s="89"/>
      <c r="D61" s="45" t="s">
        <v>133</v>
      </c>
      <c r="E61" s="3"/>
      <c r="F61" s="43"/>
      <c r="G61" s="14"/>
      <c r="H61" s="15"/>
      <c r="I61" s="3"/>
      <c r="J61" s="16"/>
      <c r="K61" s="17"/>
      <c r="L61" s="18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</row>
    <row r="62" spans="1:52" s="44" customFormat="1" x14ac:dyDescent="0.2">
      <c r="A62" s="12"/>
      <c r="B62" s="45"/>
      <c r="C62" s="89"/>
      <c r="D62" s="45"/>
      <c r="E62" s="3"/>
      <c r="F62" s="43"/>
      <c r="G62" s="14"/>
      <c r="H62" s="15"/>
      <c r="I62" s="3"/>
      <c r="J62" s="16"/>
      <c r="K62" s="17"/>
      <c r="L62" s="18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</row>
    <row r="63" spans="1:52" s="44" customFormat="1" x14ac:dyDescent="0.2">
      <c r="A63" s="12"/>
      <c r="B63" s="45"/>
      <c r="C63" s="89"/>
      <c r="D63" s="45"/>
      <c r="E63" s="3"/>
      <c r="F63" s="43"/>
      <c r="G63" s="14"/>
      <c r="H63" s="15"/>
      <c r="I63" s="3"/>
      <c r="J63" s="16"/>
      <c r="K63" s="17"/>
      <c r="L63" s="18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</row>
    <row r="64" spans="1:52" s="44" customFormat="1" x14ac:dyDescent="0.2">
      <c r="A64" s="12"/>
      <c r="B64" s="45"/>
      <c r="C64" s="89"/>
      <c r="D64" s="45"/>
      <c r="E64" s="3"/>
      <c r="F64" s="43"/>
      <c r="G64" s="14"/>
      <c r="H64" s="15"/>
      <c r="I64" s="3"/>
      <c r="J64" s="16"/>
      <c r="K64" s="17"/>
      <c r="L64" s="18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</row>
    <row r="65" spans="1:52" s="44" customFormat="1" x14ac:dyDescent="0.2">
      <c r="A65" s="12"/>
      <c r="B65" s="3"/>
      <c r="C65" s="89"/>
      <c r="D65" s="3"/>
      <c r="E65" s="3"/>
      <c r="F65" s="43"/>
      <c r="G65" s="14"/>
      <c r="H65" s="15"/>
      <c r="I65" s="3"/>
      <c r="J65" s="16"/>
      <c r="K65" s="17"/>
      <c r="L65" s="18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</row>
    <row r="154" spans="1:1" x14ac:dyDescent="0.2">
      <c r="A154" s="12">
        <v>2.15</v>
      </c>
    </row>
  </sheetData>
  <mergeCells count="14">
    <mergeCell ref="AK16:AL16"/>
    <mergeCell ref="O17:P17"/>
    <mergeCell ref="R17:S17"/>
    <mergeCell ref="U17:V17"/>
    <mergeCell ref="AF17:AG17"/>
    <mergeCell ref="AI17:AJ17"/>
    <mergeCell ref="O16:Q16"/>
    <mergeCell ref="AD16:AE16"/>
    <mergeCell ref="AH16:AI16"/>
    <mergeCell ref="O15:P15"/>
    <mergeCell ref="R15:S15"/>
    <mergeCell ref="U15:V15"/>
    <mergeCell ref="AF15:AG15"/>
    <mergeCell ref="AI15:AJ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B1821-52CC-E542-A9CD-1E89301B6B35}">
  <sheetPr codeName="Feuil3">
    <tabColor theme="8" tint="0.79998168889431442"/>
    <pageSetUpPr fitToPage="1"/>
  </sheetPr>
  <dimension ref="A1:AZ211"/>
  <sheetViews>
    <sheetView showGridLines="0" zoomScale="105" zoomScaleNormal="105" workbookViewId="0">
      <selection activeCell="G5" sqref="G5"/>
    </sheetView>
  </sheetViews>
  <sheetFormatPr baseColWidth="10" defaultRowHeight="16" x14ac:dyDescent="0.2"/>
  <cols>
    <col min="1" max="1" width="2" style="12" customWidth="1"/>
    <col min="2" max="2" width="16.1640625" style="3" customWidth="1"/>
    <col min="3" max="3" width="15" style="89" customWidth="1"/>
    <col min="4" max="4" width="52.1640625" style="3" customWidth="1"/>
    <col min="5" max="5" width="5" style="3" customWidth="1"/>
    <col min="6" max="6" width="16.6640625" style="43" customWidth="1"/>
    <col min="7" max="7" width="12" style="14" customWidth="1"/>
    <col min="8" max="8" width="12" style="15" customWidth="1"/>
    <col min="9" max="9" width="12" style="3" customWidth="1"/>
    <col min="10" max="10" width="21.83203125" style="17" customWidth="1"/>
    <col min="11" max="11" width="18" style="17" customWidth="1"/>
    <col min="12" max="12" width="19.33203125" style="18" customWidth="1"/>
    <col min="13" max="13" width="2.1640625" style="12" customWidth="1"/>
    <col min="14" max="14" width="10.83203125" style="12"/>
    <col min="15" max="15" width="10.83203125" style="12" customWidth="1"/>
    <col min="16" max="16" width="3.5" style="12" customWidth="1"/>
    <col min="17" max="16384" width="10.83203125" style="12"/>
  </cols>
  <sheetData>
    <row r="1" spans="1:38" ht="15" customHeight="1" thickBot="1" x14ac:dyDescent="0.25">
      <c r="B1" s="52"/>
      <c r="C1" s="86"/>
      <c r="D1" s="53"/>
      <c r="E1" s="54"/>
      <c r="F1" s="92"/>
      <c r="G1" s="57"/>
      <c r="H1" s="58"/>
      <c r="I1" s="57"/>
      <c r="L1" s="20"/>
    </row>
    <row r="2" spans="1:38" s="6" customFormat="1" x14ac:dyDescent="0.2">
      <c r="A2" s="47"/>
      <c r="B2" s="63" t="s">
        <v>481</v>
      </c>
      <c r="C2" s="87" t="s">
        <v>42</v>
      </c>
      <c r="D2" s="64" t="s">
        <v>0</v>
      </c>
      <c r="E2" s="65"/>
      <c r="F2" s="93" t="s">
        <v>103</v>
      </c>
      <c r="G2" s="66" t="s">
        <v>459</v>
      </c>
      <c r="H2" s="67" t="s">
        <v>479</v>
      </c>
      <c r="I2" s="68" t="s">
        <v>480</v>
      </c>
      <c r="J2" s="4" t="s">
        <v>84</v>
      </c>
      <c r="K2" s="4"/>
      <c r="L2" s="5"/>
    </row>
    <row r="3" spans="1:38" x14ac:dyDescent="0.2">
      <c r="A3" s="48"/>
      <c r="B3" s="69"/>
      <c r="C3" s="88"/>
      <c r="D3" s="26"/>
      <c r="E3" s="26"/>
      <c r="F3" s="94"/>
      <c r="G3" s="28"/>
      <c r="H3" s="29"/>
      <c r="I3" s="70"/>
      <c r="J3" s="30"/>
      <c r="K3" s="30"/>
    </row>
    <row r="4" spans="1:38" x14ac:dyDescent="0.2">
      <c r="A4" s="48"/>
      <c r="B4" s="71" t="s">
        <v>482</v>
      </c>
      <c r="I4" s="72"/>
      <c r="J4" s="30"/>
      <c r="K4" s="30"/>
    </row>
    <row r="5" spans="1:38" x14ac:dyDescent="0.2">
      <c r="A5" s="48"/>
      <c r="B5" s="10" t="s">
        <v>386</v>
      </c>
      <c r="C5" s="89">
        <v>3701506204172</v>
      </c>
      <c r="D5" s="3" t="s">
        <v>497</v>
      </c>
      <c r="E5" s="32"/>
      <c r="F5" s="43" t="s">
        <v>283</v>
      </c>
      <c r="G5" s="14">
        <v>0</v>
      </c>
      <c r="H5" s="15">
        <f>J5/A211</f>
        <v>34.347826086956523</v>
      </c>
      <c r="I5" s="73">
        <f t="shared" ref="I5:I12" si="0">H5*G5</f>
        <v>0</v>
      </c>
      <c r="J5" s="30">
        <v>79</v>
      </c>
      <c r="K5" s="30"/>
    </row>
    <row r="6" spans="1:38" x14ac:dyDescent="0.2">
      <c r="A6" s="48"/>
      <c r="B6" s="10" t="s">
        <v>387</v>
      </c>
      <c r="C6" s="89">
        <v>3701506204233</v>
      </c>
      <c r="D6" s="3" t="s">
        <v>497</v>
      </c>
      <c r="E6" s="149"/>
      <c r="F6" s="43" t="s">
        <v>394</v>
      </c>
      <c r="G6" s="14">
        <v>0</v>
      </c>
      <c r="H6" s="15">
        <f>J6/A211</f>
        <v>34.347826086956523</v>
      </c>
      <c r="I6" s="73">
        <f t="shared" si="0"/>
        <v>0</v>
      </c>
      <c r="J6" s="30">
        <v>79</v>
      </c>
      <c r="K6" s="34"/>
    </row>
    <row r="7" spans="1:38" x14ac:dyDescent="0.2">
      <c r="A7" s="48"/>
      <c r="B7" s="10" t="s">
        <v>388</v>
      </c>
      <c r="C7" s="89">
        <v>3701506203977</v>
      </c>
      <c r="D7" s="3" t="s">
        <v>497</v>
      </c>
      <c r="E7" s="150"/>
      <c r="F7" s="43" t="s">
        <v>405</v>
      </c>
      <c r="G7" s="14">
        <v>0</v>
      </c>
      <c r="H7" s="15">
        <f>J7/A211</f>
        <v>34.347826086956523</v>
      </c>
      <c r="I7" s="73">
        <f t="shared" si="0"/>
        <v>0</v>
      </c>
      <c r="J7" s="30">
        <v>79</v>
      </c>
      <c r="K7" s="30"/>
    </row>
    <row r="8" spans="1:38" x14ac:dyDescent="0.2">
      <c r="A8" s="48"/>
      <c r="B8" s="10" t="s">
        <v>389</v>
      </c>
      <c r="C8" s="89">
        <v>3701506204066</v>
      </c>
      <c r="D8" s="3" t="s">
        <v>497</v>
      </c>
      <c r="E8" s="151"/>
      <c r="F8" s="43" t="s">
        <v>289</v>
      </c>
      <c r="G8" s="14">
        <v>0</v>
      </c>
      <c r="H8" s="15">
        <f>J8/A211</f>
        <v>34.347826086956523</v>
      </c>
      <c r="I8" s="73">
        <f t="shared" si="0"/>
        <v>0</v>
      </c>
      <c r="J8" s="30">
        <v>79</v>
      </c>
      <c r="K8" s="34" t="s">
        <v>426</v>
      </c>
    </row>
    <row r="9" spans="1:38" x14ac:dyDescent="0.2">
      <c r="A9" s="48"/>
      <c r="B9" s="10" t="s">
        <v>390</v>
      </c>
      <c r="C9" s="89">
        <v>3701506204127</v>
      </c>
      <c r="D9" s="3" t="s">
        <v>497</v>
      </c>
      <c r="E9" s="152"/>
      <c r="F9" s="43" t="s">
        <v>291</v>
      </c>
      <c r="G9" s="14">
        <v>0</v>
      </c>
      <c r="H9" s="15">
        <f>J9/A211</f>
        <v>34.347826086956523</v>
      </c>
      <c r="I9" s="73">
        <f t="shared" si="0"/>
        <v>0</v>
      </c>
      <c r="J9" s="30">
        <v>79</v>
      </c>
      <c r="K9" s="34"/>
    </row>
    <row r="10" spans="1:38" x14ac:dyDescent="0.2">
      <c r="A10" s="48"/>
      <c r="B10" s="10" t="s">
        <v>391</v>
      </c>
      <c r="C10" s="89">
        <v>3701506203991</v>
      </c>
      <c r="D10" s="3" t="s">
        <v>497</v>
      </c>
      <c r="E10" s="153"/>
      <c r="F10" s="43" t="s">
        <v>397</v>
      </c>
      <c r="G10" s="14">
        <v>0</v>
      </c>
      <c r="H10" s="15">
        <f>J10/A211</f>
        <v>34.347826086956523</v>
      </c>
      <c r="I10" s="73">
        <f t="shared" si="0"/>
        <v>0</v>
      </c>
      <c r="J10" s="30">
        <v>79</v>
      </c>
      <c r="K10" s="30"/>
    </row>
    <row r="11" spans="1:38" x14ac:dyDescent="0.2">
      <c r="A11" s="48"/>
      <c r="B11" s="10" t="s">
        <v>392</v>
      </c>
      <c r="C11" s="89">
        <v>3701506203915</v>
      </c>
      <c r="D11" s="3" t="s">
        <v>497</v>
      </c>
      <c r="E11" s="154"/>
      <c r="F11" s="43" t="s">
        <v>398</v>
      </c>
      <c r="G11" s="14">
        <v>0</v>
      </c>
      <c r="H11" s="15">
        <f>J11/A211</f>
        <v>34.347826086956523</v>
      </c>
      <c r="I11" s="73">
        <f t="shared" si="0"/>
        <v>0</v>
      </c>
      <c r="J11" s="30">
        <v>79</v>
      </c>
      <c r="K11" s="30"/>
    </row>
    <row r="12" spans="1:38" x14ac:dyDescent="0.2">
      <c r="A12" s="48"/>
      <c r="B12" s="10" t="s">
        <v>393</v>
      </c>
      <c r="C12" s="89">
        <v>3701506204141</v>
      </c>
      <c r="D12" s="3" t="s">
        <v>497</v>
      </c>
      <c r="E12" s="155"/>
      <c r="F12" s="43" t="s">
        <v>399</v>
      </c>
      <c r="G12" s="14">
        <v>0</v>
      </c>
      <c r="H12" s="15">
        <f>J12/A211</f>
        <v>34.347826086956523</v>
      </c>
      <c r="I12" s="73">
        <f t="shared" si="0"/>
        <v>0</v>
      </c>
      <c r="J12" s="30">
        <v>79</v>
      </c>
      <c r="K12" s="30"/>
    </row>
    <row r="13" spans="1:38" x14ac:dyDescent="0.2">
      <c r="A13" s="48"/>
      <c r="B13" s="156"/>
      <c r="I13" s="73"/>
      <c r="J13" s="30"/>
      <c r="K13" s="30"/>
    </row>
    <row r="14" spans="1:38" x14ac:dyDescent="0.2">
      <c r="A14" s="48"/>
      <c r="B14" s="10" t="s">
        <v>400</v>
      </c>
      <c r="C14" s="89">
        <v>3701506204189</v>
      </c>
      <c r="D14" s="3" t="s">
        <v>498</v>
      </c>
      <c r="E14" s="32"/>
      <c r="F14" s="43" t="s">
        <v>283</v>
      </c>
      <c r="G14" s="14">
        <v>0</v>
      </c>
      <c r="H14" s="15">
        <f>J14/A211</f>
        <v>38.695652173913047</v>
      </c>
      <c r="I14" s="73">
        <f t="shared" ref="I14:I17" si="1">H14*G14</f>
        <v>0</v>
      </c>
      <c r="J14" s="30">
        <v>89</v>
      </c>
      <c r="K14" s="30"/>
      <c r="L14" s="20"/>
      <c r="O14" s="259"/>
      <c r="P14" s="259"/>
      <c r="R14" s="260"/>
      <c r="S14" s="260"/>
      <c r="U14" s="261"/>
      <c r="V14" s="261"/>
      <c r="AF14" s="258"/>
      <c r="AG14" s="258"/>
      <c r="AI14" s="262"/>
      <c r="AJ14" s="262"/>
    </row>
    <row r="15" spans="1:38" x14ac:dyDescent="0.2">
      <c r="A15" s="48"/>
      <c r="B15" s="10" t="s">
        <v>401</v>
      </c>
      <c r="C15" s="89">
        <v>3701506204158</v>
      </c>
      <c r="D15" s="3" t="s">
        <v>498</v>
      </c>
      <c r="E15" s="150"/>
      <c r="F15" s="43" t="s">
        <v>395</v>
      </c>
      <c r="G15" s="14">
        <v>0</v>
      </c>
      <c r="H15" s="15">
        <f>J15/A211</f>
        <v>38.695652173913047</v>
      </c>
      <c r="I15" s="73">
        <f t="shared" si="1"/>
        <v>0</v>
      </c>
      <c r="J15" s="30">
        <v>89</v>
      </c>
      <c r="K15" s="30"/>
      <c r="L15" s="20"/>
      <c r="O15" s="258"/>
      <c r="P15" s="258"/>
      <c r="Q15" s="258"/>
      <c r="U15" s="39"/>
      <c r="V15" s="39"/>
      <c r="W15" s="39"/>
      <c r="AD15" s="262"/>
      <c r="AE15" s="262"/>
      <c r="AH15" s="258"/>
      <c r="AI15" s="258"/>
      <c r="AK15" s="262"/>
      <c r="AL15" s="262"/>
    </row>
    <row r="16" spans="1:38" x14ac:dyDescent="0.2">
      <c r="A16" s="48"/>
      <c r="B16" s="10" t="s">
        <v>402</v>
      </c>
      <c r="C16" s="89">
        <v>3701506204363</v>
      </c>
      <c r="D16" s="3" t="s">
        <v>498</v>
      </c>
      <c r="E16" s="151"/>
      <c r="F16" s="43" t="s">
        <v>396</v>
      </c>
      <c r="G16" s="14">
        <v>0</v>
      </c>
      <c r="H16" s="15">
        <f>J16/A211</f>
        <v>38.695652173913047</v>
      </c>
      <c r="I16" s="73">
        <f t="shared" si="1"/>
        <v>0</v>
      </c>
      <c r="J16" s="30">
        <v>89</v>
      </c>
      <c r="K16" s="30"/>
      <c r="L16" s="20"/>
      <c r="O16" s="259"/>
      <c r="P16" s="259"/>
      <c r="R16" s="260"/>
      <c r="S16" s="260"/>
      <c r="U16" s="261"/>
      <c r="V16" s="261"/>
      <c r="AF16" s="258"/>
      <c r="AG16" s="258"/>
      <c r="AI16" s="262"/>
      <c r="AJ16" s="262"/>
    </row>
    <row r="17" spans="1:29" x14ac:dyDescent="0.2">
      <c r="A17" s="48"/>
      <c r="B17" s="10" t="s">
        <v>403</v>
      </c>
      <c r="C17" s="89">
        <v>3701506204073</v>
      </c>
      <c r="D17" s="3" t="s">
        <v>498</v>
      </c>
      <c r="E17" s="154"/>
      <c r="F17" s="43" t="s">
        <v>398</v>
      </c>
      <c r="G17" s="14">
        <v>0</v>
      </c>
      <c r="H17" s="15">
        <f>J17/A211</f>
        <v>38.695652173913047</v>
      </c>
      <c r="I17" s="73">
        <f t="shared" si="1"/>
        <v>0</v>
      </c>
      <c r="J17" s="30">
        <v>89</v>
      </c>
      <c r="K17" s="30"/>
    </row>
    <row r="18" spans="1:29" x14ac:dyDescent="0.2">
      <c r="A18" s="48"/>
      <c r="B18" s="10"/>
      <c r="I18" s="72"/>
      <c r="J18" s="30"/>
      <c r="K18" s="34"/>
    </row>
    <row r="19" spans="1:29" x14ac:dyDescent="0.2">
      <c r="A19" s="48"/>
      <c r="B19" s="71" t="s">
        <v>483</v>
      </c>
      <c r="I19" s="72"/>
      <c r="J19" s="30"/>
      <c r="K19" s="30"/>
    </row>
    <row r="20" spans="1:29" x14ac:dyDescent="0.2">
      <c r="A20" s="48"/>
      <c r="B20" s="10" t="s">
        <v>284</v>
      </c>
      <c r="C20" s="89">
        <v>3701506203885</v>
      </c>
      <c r="D20" s="3" t="s">
        <v>295</v>
      </c>
      <c r="E20" s="157"/>
      <c r="F20" s="43" t="s">
        <v>285</v>
      </c>
      <c r="G20" s="14">
        <v>0</v>
      </c>
      <c r="H20" s="15">
        <f>H5</f>
        <v>34.347826086956523</v>
      </c>
      <c r="I20" s="73">
        <f t="shared" ref="I20:I23" si="2">H20*G20</f>
        <v>0</v>
      </c>
      <c r="J20" s="30">
        <v>79</v>
      </c>
      <c r="K20" s="30"/>
    </row>
    <row r="21" spans="1:29" x14ac:dyDescent="0.2">
      <c r="A21" s="48"/>
      <c r="B21" s="10" t="s">
        <v>286</v>
      </c>
      <c r="C21" s="89">
        <v>3701506204332</v>
      </c>
      <c r="D21" s="3" t="s">
        <v>295</v>
      </c>
      <c r="E21" s="158"/>
      <c r="F21" s="43" t="s">
        <v>287</v>
      </c>
      <c r="G21" s="14">
        <v>0</v>
      </c>
      <c r="H21" s="15">
        <f>H20</f>
        <v>34.347826086956523</v>
      </c>
      <c r="I21" s="73">
        <f t="shared" si="2"/>
        <v>0</v>
      </c>
      <c r="J21" s="30">
        <v>79</v>
      </c>
      <c r="K21" s="34" t="s">
        <v>427</v>
      </c>
    </row>
    <row r="22" spans="1:29" x14ac:dyDescent="0.2">
      <c r="A22" s="48"/>
      <c r="B22" s="10" t="s">
        <v>288</v>
      </c>
      <c r="C22" s="89">
        <v>3701506204103</v>
      </c>
      <c r="D22" s="3" t="s">
        <v>295</v>
      </c>
      <c r="E22" s="151"/>
      <c r="F22" s="43" t="s">
        <v>289</v>
      </c>
      <c r="G22" s="14">
        <v>0</v>
      </c>
      <c r="H22" s="15">
        <f>H21</f>
        <v>34.347826086956523</v>
      </c>
      <c r="I22" s="73">
        <f t="shared" si="2"/>
        <v>0</v>
      </c>
      <c r="J22" s="30">
        <v>79</v>
      </c>
      <c r="K22" s="30"/>
    </row>
    <row r="23" spans="1:29" x14ac:dyDescent="0.2">
      <c r="A23" s="48"/>
      <c r="B23" s="10" t="s">
        <v>290</v>
      </c>
      <c r="C23" s="89">
        <v>3701506204448</v>
      </c>
      <c r="D23" s="3" t="s">
        <v>295</v>
      </c>
      <c r="E23" s="152"/>
      <c r="F23" s="43" t="s">
        <v>291</v>
      </c>
      <c r="G23" s="14">
        <v>0</v>
      </c>
      <c r="H23" s="15">
        <f>H22</f>
        <v>34.347826086956523</v>
      </c>
      <c r="I23" s="73">
        <f t="shared" si="2"/>
        <v>0</v>
      </c>
      <c r="J23" s="30">
        <v>79</v>
      </c>
      <c r="K23" s="30"/>
    </row>
    <row r="24" spans="1:29" x14ac:dyDescent="0.2">
      <c r="A24" s="49"/>
      <c r="B24" s="10"/>
      <c r="I24" s="73"/>
      <c r="J24" s="30"/>
    </row>
    <row r="25" spans="1:29" x14ac:dyDescent="0.2">
      <c r="A25" s="48"/>
      <c r="B25" s="71" t="s">
        <v>484</v>
      </c>
      <c r="I25" s="73"/>
      <c r="K25" s="30"/>
    </row>
    <row r="26" spans="1:29" x14ac:dyDescent="0.2">
      <c r="A26" s="49"/>
      <c r="B26" s="10" t="s">
        <v>292</v>
      </c>
      <c r="C26" s="89">
        <v>3701506204257</v>
      </c>
      <c r="D26" s="3" t="s">
        <v>296</v>
      </c>
      <c r="E26" s="32"/>
      <c r="F26" s="43" t="s">
        <v>293</v>
      </c>
      <c r="G26" s="41">
        <v>0</v>
      </c>
      <c r="H26" s="7">
        <f>J26/A211</f>
        <v>34.347826086956523</v>
      </c>
      <c r="I26" s="73">
        <f>H26*G26</f>
        <v>0</v>
      </c>
      <c r="J26" s="30">
        <v>79</v>
      </c>
      <c r="K26" s="30"/>
    </row>
    <row r="27" spans="1:29" x14ac:dyDescent="0.2">
      <c r="A27" s="49"/>
      <c r="B27" s="10" t="s">
        <v>294</v>
      </c>
      <c r="C27" s="89">
        <v>3701506203960</v>
      </c>
      <c r="D27" s="3" t="s">
        <v>296</v>
      </c>
      <c r="E27" s="159"/>
      <c r="F27" s="43" t="s">
        <v>114</v>
      </c>
      <c r="G27" s="41">
        <v>0</v>
      </c>
      <c r="H27" s="7">
        <f>H26</f>
        <v>34.347826086956523</v>
      </c>
      <c r="I27" s="73">
        <f>H27*G27</f>
        <v>0</v>
      </c>
      <c r="J27" s="30">
        <v>79</v>
      </c>
      <c r="K27" s="30"/>
      <c r="AC27" s="42"/>
    </row>
    <row r="28" spans="1:29" x14ac:dyDescent="0.2">
      <c r="A28" s="49"/>
      <c r="B28" s="10"/>
      <c r="G28" s="41"/>
      <c r="H28" s="7"/>
      <c r="I28" s="73"/>
      <c r="J28" s="30"/>
      <c r="K28" s="34"/>
    </row>
    <row r="29" spans="1:29" x14ac:dyDescent="0.2">
      <c r="A29" s="49"/>
      <c r="B29" s="71" t="s">
        <v>407</v>
      </c>
      <c r="I29" s="72"/>
      <c r="J29" s="30"/>
      <c r="K29" s="34"/>
    </row>
    <row r="30" spans="1:29" x14ac:dyDescent="0.2">
      <c r="A30" s="49"/>
      <c r="B30" s="160" t="s">
        <v>406</v>
      </c>
      <c r="D30" s="43" t="s">
        <v>404</v>
      </c>
      <c r="G30" s="14">
        <v>0</v>
      </c>
      <c r="H30" s="15">
        <v>0</v>
      </c>
      <c r="I30" s="161">
        <v>0</v>
      </c>
      <c r="J30" s="30">
        <v>0</v>
      </c>
      <c r="K30" s="34"/>
    </row>
    <row r="31" spans="1:29" x14ac:dyDescent="0.2">
      <c r="A31" s="49"/>
      <c r="B31" s="10"/>
      <c r="G31" s="41"/>
      <c r="H31" s="7"/>
      <c r="I31" s="73"/>
      <c r="J31" s="30"/>
      <c r="K31" s="30"/>
      <c r="AC31" s="42" t="s">
        <v>409</v>
      </c>
    </row>
    <row r="32" spans="1:29" x14ac:dyDescent="0.2">
      <c r="A32" s="49"/>
      <c r="B32" s="69"/>
      <c r="C32" s="88"/>
      <c r="D32" s="26"/>
      <c r="E32" s="26"/>
      <c r="F32" s="94"/>
      <c r="G32" s="28"/>
      <c r="H32" s="29"/>
      <c r="I32" s="70"/>
      <c r="J32" s="30"/>
      <c r="K32" s="30"/>
    </row>
    <row r="33" spans="1:14" x14ac:dyDescent="0.2">
      <c r="A33" s="48"/>
      <c r="B33" s="71" t="s">
        <v>485</v>
      </c>
      <c r="D33" s="43"/>
      <c r="H33" s="14"/>
      <c r="I33" s="162"/>
      <c r="J33" s="30"/>
      <c r="K33" s="34" t="s">
        <v>428</v>
      </c>
      <c r="L33" s="20"/>
      <c r="M33" s="3"/>
      <c r="N33" s="3"/>
    </row>
    <row r="34" spans="1:14" x14ac:dyDescent="0.2">
      <c r="A34" s="48"/>
      <c r="B34" s="10" t="s">
        <v>375</v>
      </c>
      <c r="C34" s="89">
        <v>3701506203748</v>
      </c>
      <c r="D34" s="3" t="s">
        <v>380</v>
      </c>
      <c r="E34" s="32"/>
      <c r="F34" s="163" t="s">
        <v>269</v>
      </c>
      <c r="G34" s="14">
        <v>0</v>
      </c>
      <c r="H34" s="15">
        <f>J34/A211</f>
        <v>16.956521739130437</v>
      </c>
      <c r="I34" s="161">
        <f t="shared" ref="I34:I39" si="3">G34*H34</f>
        <v>0</v>
      </c>
      <c r="J34" s="30">
        <v>39</v>
      </c>
      <c r="K34" s="30"/>
      <c r="L34" s="20"/>
      <c r="M34" s="3"/>
      <c r="N34" s="3"/>
    </row>
    <row r="35" spans="1:14" x14ac:dyDescent="0.2">
      <c r="A35" s="48"/>
      <c r="B35" s="10" t="s">
        <v>379</v>
      </c>
      <c r="C35" s="89">
        <v>3701506203625</v>
      </c>
      <c r="D35" s="3" t="s">
        <v>380</v>
      </c>
      <c r="E35" s="164"/>
      <c r="F35" s="165" t="s">
        <v>382</v>
      </c>
      <c r="G35" s="14">
        <v>0</v>
      </c>
      <c r="H35" s="15">
        <f t="shared" ref="H35:H40" si="4">H34</f>
        <v>16.956521739130437</v>
      </c>
      <c r="I35" s="161">
        <f t="shared" si="3"/>
        <v>0</v>
      </c>
      <c r="J35" s="30">
        <v>39</v>
      </c>
      <c r="K35" s="30"/>
      <c r="L35" s="20"/>
      <c r="M35" s="3"/>
      <c r="N35" s="3"/>
    </row>
    <row r="36" spans="1:14" x14ac:dyDescent="0.2">
      <c r="A36" s="48"/>
      <c r="B36" s="10" t="s">
        <v>378</v>
      </c>
      <c r="C36" s="89">
        <v>3701506203700</v>
      </c>
      <c r="D36" s="3" t="s">
        <v>381</v>
      </c>
      <c r="E36" s="166"/>
      <c r="F36" s="165" t="s">
        <v>112</v>
      </c>
      <c r="G36" s="14">
        <v>0</v>
      </c>
      <c r="H36" s="15">
        <f t="shared" si="4"/>
        <v>16.956521739130437</v>
      </c>
      <c r="I36" s="161">
        <f t="shared" si="3"/>
        <v>0</v>
      </c>
      <c r="J36" s="30">
        <v>39</v>
      </c>
      <c r="K36" s="30"/>
      <c r="L36" s="20"/>
      <c r="M36" s="3"/>
      <c r="N36" s="3"/>
    </row>
    <row r="37" spans="1:14" x14ac:dyDescent="0.2">
      <c r="A37" s="48"/>
      <c r="B37" s="10" t="s">
        <v>377</v>
      </c>
      <c r="C37" s="89">
        <v>3701506203595</v>
      </c>
      <c r="D37" s="3" t="s">
        <v>380</v>
      </c>
      <c r="E37" s="167"/>
      <c r="F37" s="165" t="s">
        <v>265</v>
      </c>
      <c r="G37" s="14">
        <v>0</v>
      </c>
      <c r="H37" s="15">
        <f t="shared" si="4"/>
        <v>16.956521739130437</v>
      </c>
      <c r="I37" s="161">
        <f t="shared" si="3"/>
        <v>0</v>
      </c>
      <c r="J37" s="30">
        <v>39</v>
      </c>
      <c r="K37" s="30"/>
      <c r="L37" s="20"/>
      <c r="M37" s="3"/>
      <c r="N37" s="3"/>
    </row>
    <row r="38" spans="1:14" x14ac:dyDescent="0.2">
      <c r="A38" s="48"/>
      <c r="B38" s="10" t="s">
        <v>376</v>
      </c>
      <c r="C38" s="89">
        <v>3701506203809</v>
      </c>
      <c r="D38" s="3" t="s">
        <v>380</v>
      </c>
      <c r="E38" s="168"/>
      <c r="F38" s="165" t="s">
        <v>383</v>
      </c>
      <c r="G38" s="14">
        <v>0</v>
      </c>
      <c r="H38" s="15">
        <f t="shared" si="4"/>
        <v>16.956521739130437</v>
      </c>
      <c r="I38" s="161">
        <f t="shared" si="3"/>
        <v>0</v>
      </c>
      <c r="J38" s="30">
        <v>39</v>
      </c>
      <c r="K38" s="30"/>
      <c r="L38" s="20"/>
      <c r="M38" s="3"/>
      <c r="N38" s="3"/>
    </row>
    <row r="39" spans="1:14" x14ac:dyDescent="0.2">
      <c r="A39" s="48"/>
      <c r="B39" s="10" t="s">
        <v>385</v>
      </c>
      <c r="C39" s="89">
        <v>3701506203632</v>
      </c>
      <c r="D39" s="3" t="s">
        <v>499</v>
      </c>
      <c r="E39" s="169"/>
      <c r="F39" s="165" t="s">
        <v>489</v>
      </c>
      <c r="G39" s="14">
        <v>0</v>
      </c>
      <c r="H39" s="15">
        <f t="shared" si="4"/>
        <v>16.956521739130437</v>
      </c>
      <c r="I39" s="161">
        <f t="shared" si="3"/>
        <v>0</v>
      </c>
      <c r="J39" s="30">
        <v>39</v>
      </c>
      <c r="K39" s="30"/>
      <c r="L39" s="20"/>
      <c r="M39" s="3"/>
      <c r="N39" s="3"/>
    </row>
    <row r="40" spans="1:14" x14ac:dyDescent="0.2">
      <c r="A40" s="48"/>
      <c r="B40" s="10" t="s">
        <v>487</v>
      </c>
      <c r="C40" s="89">
        <v>3701506203557</v>
      </c>
      <c r="D40" s="3" t="s">
        <v>499</v>
      </c>
      <c r="E40" s="170"/>
      <c r="F40" s="165" t="s">
        <v>488</v>
      </c>
      <c r="G40" s="14">
        <v>0</v>
      </c>
      <c r="H40" s="15">
        <f t="shared" si="4"/>
        <v>16.956521739130437</v>
      </c>
      <c r="I40" s="161">
        <f t="shared" ref="I40" si="5">G40*H40</f>
        <v>0</v>
      </c>
      <c r="J40" s="30">
        <v>39</v>
      </c>
      <c r="K40" s="30"/>
      <c r="L40" s="20"/>
      <c r="M40" s="3"/>
      <c r="N40" s="3"/>
    </row>
    <row r="41" spans="1:14" x14ac:dyDescent="0.2">
      <c r="A41" s="48"/>
      <c r="B41" s="10"/>
      <c r="H41" s="3"/>
      <c r="I41" s="72"/>
      <c r="J41" s="30"/>
      <c r="K41" s="34"/>
      <c r="L41" s="20"/>
      <c r="M41" s="3"/>
      <c r="N41" s="3"/>
    </row>
    <row r="42" spans="1:14" x14ac:dyDescent="0.2">
      <c r="A42" s="48"/>
      <c r="B42" s="71" t="s">
        <v>486</v>
      </c>
      <c r="H42" s="171"/>
      <c r="I42" s="161"/>
      <c r="J42" s="30"/>
      <c r="K42" s="30"/>
      <c r="L42" s="20"/>
      <c r="M42" s="3"/>
      <c r="N42" s="3"/>
    </row>
    <row r="43" spans="1:14" x14ac:dyDescent="0.2">
      <c r="A43" s="48"/>
      <c r="B43" s="10" t="s">
        <v>191</v>
      </c>
      <c r="C43" s="89">
        <v>3701506204080</v>
      </c>
      <c r="D43" s="3" t="s">
        <v>384</v>
      </c>
      <c r="E43" s="172"/>
      <c r="F43" s="43" t="s">
        <v>262</v>
      </c>
      <c r="G43" s="14">
        <v>0</v>
      </c>
      <c r="H43" s="15">
        <f>J43/A211</f>
        <v>16.956521739130437</v>
      </c>
      <c r="I43" s="161">
        <f t="shared" ref="I43:I53" si="6">G43*H43</f>
        <v>0</v>
      </c>
      <c r="J43" s="30">
        <v>39</v>
      </c>
      <c r="K43" s="30"/>
      <c r="L43" s="20"/>
      <c r="M43" s="3"/>
      <c r="N43" s="3"/>
    </row>
    <row r="44" spans="1:14" x14ac:dyDescent="0.2">
      <c r="A44" s="48"/>
      <c r="B44" s="10" t="s">
        <v>193</v>
      </c>
      <c r="C44" s="89">
        <v>3701506204301</v>
      </c>
      <c r="D44" s="3" t="s">
        <v>384</v>
      </c>
      <c r="E44" s="172"/>
      <c r="F44" s="43" t="s">
        <v>270</v>
      </c>
      <c r="G44" s="14">
        <v>0</v>
      </c>
      <c r="H44" s="15">
        <f>H43</f>
        <v>16.956521739130437</v>
      </c>
      <c r="I44" s="161">
        <f t="shared" si="6"/>
        <v>0</v>
      </c>
      <c r="J44" s="30">
        <v>39</v>
      </c>
      <c r="K44" s="30"/>
      <c r="L44" s="20"/>
      <c r="M44" s="3"/>
      <c r="N44" s="3"/>
    </row>
    <row r="45" spans="1:14" x14ac:dyDescent="0.2">
      <c r="A45" s="48"/>
      <c r="B45" s="10" t="s">
        <v>194</v>
      </c>
      <c r="C45" s="89">
        <v>3701506203892</v>
      </c>
      <c r="D45" s="3" t="s">
        <v>384</v>
      </c>
      <c r="E45" s="173"/>
      <c r="F45" s="43" t="s">
        <v>263</v>
      </c>
      <c r="G45" s="14">
        <v>0</v>
      </c>
      <c r="H45" s="15">
        <f>H43</f>
        <v>16.956521739130437</v>
      </c>
      <c r="I45" s="161">
        <f t="shared" si="6"/>
        <v>0</v>
      </c>
      <c r="J45" s="30">
        <v>39</v>
      </c>
      <c r="K45" s="34" t="s">
        <v>545</v>
      </c>
      <c r="L45" s="20"/>
      <c r="M45" s="3"/>
      <c r="N45" s="3"/>
    </row>
    <row r="46" spans="1:14" x14ac:dyDescent="0.2">
      <c r="A46" s="48"/>
      <c r="B46" s="10" t="s">
        <v>195</v>
      </c>
      <c r="C46" s="89">
        <v>3701506204196</v>
      </c>
      <c r="D46" s="3" t="s">
        <v>384</v>
      </c>
      <c r="E46" s="174"/>
      <c r="F46" s="43" t="s">
        <v>264</v>
      </c>
      <c r="G46" s="14">
        <v>0</v>
      </c>
      <c r="H46" s="15">
        <f>H43</f>
        <v>16.956521739130437</v>
      </c>
      <c r="I46" s="161">
        <f t="shared" si="6"/>
        <v>0</v>
      </c>
      <c r="J46" s="30">
        <v>39</v>
      </c>
      <c r="K46" s="30"/>
      <c r="L46" s="20"/>
      <c r="M46" s="3"/>
      <c r="N46" s="3"/>
    </row>
    <row r="47" spans="1:14" x14ac:dyDescent="0.2">
      <c r="A47" s="48"/>
      <c r="B47" s="10" t="s">
        <v>196</v>
      </c>
      <c r="C47" s="89">
        <v>3701506203984</v>
      </c>
      <c r="D47" s="3" t="s">
        <v>384</v>
      </c>
      <c r="E47" s="175"/>
      <c r="F47" s="43" t="s">
        <v>265</v>
      </c>
      <c r="G47" s="14">
        <v>0</v>
      </c>
      <c r="H47" s="15">
        <f>H43</f>
        <v>16.956521739130437</v>
      </c>
      <c r="I47" s="161">
        <f t="shared" si="6"/>
        <v>0</v>
      </c>
      <c r="J47" s="30">
        <v>39</v>
      </c>
      <c r="K47" s="30"/>
      <c r="L47" s="20"/>
      <c r="M47" s="3"/>
      <c r="N47" s="3"/>
    </row>
    <row r="48" spans="1:14" x14ac:dyDescent="0.2">
      <c r="A48" s="48"/>
      <c r="B48" s="10" t="s">
        <v>197</v>
      </c>
      <c r="C48" s="89">
        <v>3701506204042</v>
      </c>
      <c r="D48" s="3" t="s">
        <v>384</v>
      </c>
      <c r="E48" s="157"/>
      <c r="F48" s="43" t="s">
        <v>266</v>
      </c>
      <c r="G48" s="14">
        <v>0</v>
      </c>
      <c r="H48" s="15">
        <f>H43</f>
        <v>16.956521739130437</v>
      </c>
      <c r="I48" s="161">
        <f t="shared" si="6"/>
        <v>0</v>
      </c>
      <c r="J48" s="30">
        <v>39</v>
      </c>
      <c r="K48" s="30"/>
      <c r="L48" s="20"/>
      <c r="M48" s="3"/>
      <c r="N48" s="3"/>
    </row>
    <row r="49" spans="1:52" x14ac:dyDescent="0.2">
      <c r="A49" s="48"/>
      <c r="B49" s="10" t="s">
        <v>198</v>
      </c>
      <c r="C49" s="89">
        <v>3701506204325</v>
      </c>
      <c r="D49" s="3" t="s">
        <v>384</v>
      </c>
      <c r="E49" s="176"/>
      <c r="F49" s="43" t="s">
        <v>267</v>
      </c>
      <c r="G49" s="14">
        <v>0</v>
      </c>
      <c r="H49" s="15">
        <f>H43</f>
        <v>16.956521739130437</v>
      </c>
      <c r="I49" s="161">
        <f t="shared" si="6"/>
        <v>0</v>
      </c>
      <c r="J49" s="30">
        <v>39</v>
      </c>
      <c r="K49" s="30"/>
      <c r="L49" s="20"/>
      <c r="M49" s="3"/>
      <c r="N49" s="3"/>
    </row>
    <row r="50" spans="1:52" x14ac:dyDescent="0.2">
      <c r="A50" s="48"/>
      <c r="B50" s="10" t="s">
        <v>199</v>
      </c>
      <c r="C50" s="89">
        <v>3701506204356</v>
      </c>
      <c r="D50" s="3" t="s">
        <v>384</v>
      </c>
      <c r="E50" s="177"/>
      <c r="F50" s="43" t="s">
        <v>268</v>
      </c>
      <c r="G50" s="14">
        <v>0</v>
      </c>
      <c r="H50" s="15">
        <f>H43</f>
        <v>16.956521739130437</v>
      </c>
      <c r="I50" s="161">
        <f t="shared" si="6"/>
        <v>0</v>
      </c>
      <c r="J50" s="30">
        <v>39</v>
      </c>
      <c r="K50" s="30"/>
      <c r="L50" s="20"/>
      <c r="M50" s="3"/>
      <c r="N50" s="3"/>
    </row>
    <row r="51" spans="1:52" x14ac:dyDescent="0.2">
      <c r="A51" s="48"/>
      <c r="B51" s="10" t="s">
        <v>200</v>
      </c>
      <c r="C51" s="89">
        <v>3701506203953</v>
      </c>
      <c r="D51" s="3" t="s">
        <v>384</v>
      </c>
      <c r="E51" s="178"/>
      <c r="F51" s="43" t="s">
        <v>269</v>
      </c>
      <c r="G51" s="14">
        <v>0</v>
      </c>
      <c r="H51" s="15">
        <f>H43</f>
        <v>16.956521739130437</v>
      </c>
      <c r="I51" s="161">
        <f t="shared" si="6"/>
        <v>0</v>
      </c>
      <c r="J51" s="30">
        <v>39</v>
      </c>
      <c r="K51" s="34"/>
      <c r="L51" s="20"/>
      <c r="M51" s="3"/>
      <c r="N51" s="3"/>
    </row>
    <row r="52" spans="1:52" x14ac:dyDescent="0.2">
      <c r="A52" s="48"/>
      <c r="B52" s="10" t="s">
        <v>201</v>
      </c>
      <c r="C52" s="89">
        <v>3701506204059</v>
      </c>
      <c r="D52" s="3" t="s">
        <v>384</v>
      </c>
      <c r="E52" s="179"/>
      <c r="F52" s="43" t="s">
        <v>271</v>
      </c>
      <c r="G52" s="14">
        <v>0</v>
      </c>
      <c r="H52" s="15">
        <f>H43</f>
        <v>16.956521739130437</v>
      </c>
      <c r="I52" s="161">
        <f t="shared" si="6"/>
        <v>0</v>
      </c>
      <c r="J52" s="30">
        <v>39</v>
      </c>
      <c r="K52" s="30"/>
      <c r="L52" s="20"/>
      <c r="M52" s="3"/>
      <c r="N52" s="3"/>
    </row>
    <row r="53" spans="1:52" x14ac:dyDescent="0.2">
      <c r="A53" s="48"/>
      <c r="B53" s="10" t="s">
        <v>202</v>
      </c>
      <c r="C53" s="89">
        <v>3701506203922</v>
      </c>
      <c r="D53" s="3" t="s">
        <v>384</v>
      </c>
      <c r="E53" s="180"/>
      <c r="F53" s="43" t="s">
        <v>272</v>
      </c>
      <c r="G53" s="14">
        <v>0</v>
      </c>
      <c r="H53" s="15">
        <f>H43</f>
        <v>16.956521739130437</v>
      </c>
      <c r="I53" s="161">
        <f t="shared" si="6"/>
        <v>0</v>
      </c>
      <c r="J53" s="30">
        <v>39</v>
      </c>
      <c r="K53" s="30"/>
      <c r="L53" s="20"/>
      <c r="M53" s="3"/>
      <c r="N53" s="3"/>
    </row>
    <row r="54" spans="1:52" x14ac:dyDescent="0.2">
      <c r="A54" s="48"/>
      <c r="B54" s="10"/>
      <c r="G54" s="3"/>
      <c r="I54" s="161"/>
      <c r="J54" s="30"/>
      <c r="K54" s="30"/>
      <c r="L54" s="20"/>
      <c r="M54" s="3"/>
      <c r="N54" s="3"/>
      <c r="AO54" s="3"/>
    </row>
    <row r="55" spans="1:52" x14ac:dyDescent="0.2">
      <c r="A55" s="48"/>
      <c r="B55" s="71" t="s">
        <v>374</v>
      </c>
      <c r="G55" s="3"/>
      <c r="I55" s="161"/>
      <c r="J55" s="30"/>
      <c r="K55" s="34" t="s">
        <v>546</v>
      </c>
      <c r="L55" s="20"/>
      <c r="M55" s="3"/>
      <c r="N55" s="3"/>
      <c r="V55" s="3"/>
      <c r="W55" s="3"/>
      <c r="Y55" s="3"/>
      <c r="AA55" s="3"/>
      <c r="AC55" s="3"/>
      <c r="AD55" s="3"/>
      <c r="AN55" s="3"/>
      <c r="AO55" s="3"/>
    </row>
    <row r="56" spans="1:52" x14ac:dyDescent="0.2">
      <c r="A56" s="48"/>
      <c r="B56" s="10" t="s">
        <v>203</v>
      </c>
      <c r="C56" s="89">
        <v>3701506204370</v>
      </c>
      <c r="D56" s="3" t="s">
        <v>214</v>
      </c>
      <c r="E56" s="172"/>
      <c r="F56" s="43" t="s">
        <v>262</v>
      </c>
      <c r="G56" s="14">
        <v>0</v>
      </c>
      <c r="H56" s="15">
        <f>J56/A211</f>
        <v>6.9565217391304355</v>
      </c>
      <c r="I56" s="161">
        <f t="shared" ref="I56:I66" si="7">G56*H56</f>
        <v>0</v>
      </c>
      <c r="J56" s="30">
        <v>16</v>
      </c>
      <c r="K56" s="30"/>
      <c r="L56" s="20"/>
      <c r="M56" s="3"/>
      <c r="N56" s="3"/>
      <c r="W56" s="3"/>
      <c r="Z56" s="3"/>
      <c r="AA56" s="3"/>
      <c r="AD56" s="3"/>
      <c r="AG56" s="3"/>
      <c r="AH56" s="3"/>
      <c r="AI56" s="258"/>
      <c r="AJ56" s="258"/>
      <c r="AK56" s="14"/>
      <c r="AO56" s="3"/>
      <c r="AU56" s="258"/>
      <c r="AV56" s="258"/>
      <c r="AW56" s="3"/>
    </row>
    <row r="57" spans="1:52" x14ac:dyDescent="0.2">
      <c r="A57" s="48"/>
      <c r="B57" s="10" t="s">
        <v>204</v>
      </c>
      <c r="C57" s="89">
        <v>3701506204400</v>
      </c>
      <c r="D57" s="3" t="s">
        <v>214</v>
      </c>
      <c r="E57" s="172"/>
      <c r="F57" s="43" t="s">
        <v>270</v>
      </c>
      <c r="G57" s="14">
        <v>0</v>
      </c>
      <c r="H57" s="15">
        <f>H56</f>
        <v>6.9565217391304355</v>
      </c>
      <c r="I57" s="161">
        <f t="shared" ref="I57:I59" si="8">G57*H57</f>
        <v>0</v>
      </c>
      <c r="J57" s="30">
        <f>J56</f>
        <v>16</v>
      </c>
      <c r="K57" s="30"/>
      <c r="L57" s="20"/>
      <c r="M57" s="3"/>
      <c r="N57" s="3"/>
      <c r="W57" s="3"/>
      <c r="AA57" s="3"/>
      <c r="AD57" s="3"/>
      <c r="AG57" s="258"/>
      <c r="AH57" s="258"/>
      <c r="AI57" s="3"/>
      <c r="AJ57" s="258"/>
      <c r="AK57" s="258"/>
      <c r="AO57" s="3"/>
      <c r="AX57" s="258"/>
      <c r="AY57" s="258"/>
      <c r="AZ57" s="258"/>
    </row>
    <row r="58" spans="1:52" x14ac:dyDescent="0.2">
      <c r="A58" s="48"/>
      <c r="B58" s="10" t="s">
        <v>205</v>
      </c>
      <c r="C58" s="89">
        <v>3701506204004</v>
      </c>
      <c r="D58" s="3" t="s">
        <v>214</v>
      </c>
      <c r="E58" s="173"/>
      <c r="F58" s="43" t="s">
        <v>263</v>
      </c>
      <c r="G58" s="14">
        <v>0</v>
      </c>
      <c r="H58" s="15">
        <f>H57</f>
        <v>6.9565217391304355</v>
      </c>
      <c r="I58" s="161">
        <f t="shared" si="8"/>
        <v>0</v>
      </c>
      <c r="J58" s="30">
        <f>J56</f>
        <v>16</v>
      </c>
      <c r="K58" s="30"/>
      <c r="L58" s="20"/>
      <c r="M58" s="3"/>
      <c r="N58" s="3"/>
      <c r="W58" s="3"/>
      <c r="Z58" s="3"/>
      <c r="AA58" s="3"/>
      <c r="AD58" s="3"/>
      <c r="AG58" s="258"/>
      <c r="AH58" s="258"/>
      <c r="AJ58" s="258"/>
      <c r="AK58" s="258"/>
      <c r="AR58" s="3"/>
      <c r="AS58" s="3"/>
      <c r="AZ58" s="14"/>
    </row>
    <row r="59" spans="1:52" x14ac:dyDescent="0.2">
      <c r="A59" s="48"/>
      <c r="B59" s="10" t="s">
        <v>206</v>
      </c>
      <c r="C59" s="89">
        <v>3701506204134</v>
      </c>
      <c r="D59" s="3" t="s">
        <v>214</v>
      </c>
      <c r="E59" s="174"/>
      <c r="F59" s="43" t="s">
        <v>264</v>
      </c>
      <c r="G59" s="14">
        <v>0</v>
      </c>
      <c r="H59" s="15">
        <f>H58</f>
        <v>6.9565217391304355</v>
      </c>
      <c r="I59" s="161">
        <f t="shared" si="8"/>
        <v>0</v>
      </c>
      <c r="J59" s="30">
        <f>J56</f>
        <v>16</v>
      </c>
      <c r="K59" s="30"/>
      <c r="L59" s="20"/>
      <c r="M59" s="3"/>
      <c r="N59" s="3"/>
      <c r="AG59" s="20"/>
      <c r="AJ59" s="258"/>
      <c r="AK59" s="258"/>
      <c r="AS59" s="3"/>
      <c r="AV59" s="14"/>
      <c r="AZ59" s="14"/>
    </row>
    <row r="60" spans="1:52" x14ac:dyDescent="0.2">
      <c r="A60" s="48"/>
      <c r="B60" s="10" t="s">
        <v>207</v>
      </c>
      <c r="C60" s="89">
        <v>3701506204219</v>
      </c>
      <c r="D60" s="3" t="s">
        <v>214</v>
      </c>
      <c r="E60" s="175"/>
      <c r="F60" s="43" t="s">
        <v>265</v>
      </c>
      <c r="G60" s="14">
        <v>0</v>
      </c>
      <c r="H60" s="15">
        <f>H56</f>
        <v>6.9565217391304355</v>
      </c>
      <c r="I60" s="161">
        <f t="shared" si="7"/>
        <v>0</v>
      </c>
      <c r="J60" s="30">
        <f>J56</f>
        <v>16</v>
      </c>
      <c r="K60" s="30"/>
      <c r="L60" s="20"/>
      <c r="M60" s="3"/>
      <c r="N60" s="3"/>
      <c r="AS60" s="3"/>
      <c r="AV60" s="3"/>
      <c r="AZ60" s="14"/>
    </row>
    <row r="61" spans="1:52" x14ac:dyDescent="0.2">
      <c r="A61" s="48"/>
      <c r="B61" s="10" t="s">
        <v>208</v>
      </c>
      <c r="C61" s="89">
        <v>3701506204240</v>
      </c>
      <c r="D61" s="3" t="s">
        <v>214</v>
      </c>
      <c r="E61" s="157"/>
      <c r="F61" s="43" t="s">
        <v>266</v>
      </c>
      <c r="G61" s="14">
        <v>0</v>
      </c>
      <c r="H61" s="15">
        <f>H56</f>
        <v>6.9565217391304355</v>
      </c>
      <c r="I61" s="161">
        <f t="shared" si="7"/>
        <v>0</v>
      </c>
      <c r="J61" s="30">
        <f>J56</f>
        <v>16</v>
      </c>
      <c r="K61" s="30"/>
      <c r="L61" s="20"/>
      <c r="M61" s="3"/>
      <c r="N61" s="3"/>
      <c r="AS61" s="3"/>
    </row>
    <row r="62" spans="1:52" x14ac:dyDescent="0.2">
      <c r="A62" s="48"/>
      <c r="B62" s="10" t="s">
        <v>209</v>
      </c>
      <c r="C62" s="89">
        <v>3701506204110</v>
      </c>
      <c r="D62" s="3" t="s">
        <v>214</v>
      </c>
      <c r="E62" s="176"/>
      <c r="F62" s="43" t="s">
        <v>267</v>
      </c>
      <c r="G62" s="14">
        <v>0</v>
      </c>
      <c r="H62" s="15">
        <f>H56</f>
        <v>6.9565217391304355</v>
      </c>
      <c r="I62" s="161">
        <f t="shared" si="7"/>
        <v>0</v>
      </c>
      <c r="J62" s="30">
        <f>J56</f>
        <v>16</v>
      </c>
      <c r="K62" s="30"/>
      <c r="L62" s="20"/>
      <c r="M62" s="3"/>
      <c r="N62" s="3"/>
    </row>
    <row r="63" spans="1:52" x14ac:dyDescent="0.2">
      <c r="A63" s="48"/>
      <c r="B63" s="10" t="s">
        <v>210</v>
      </c>
      <c r="C63" s="89">
        <v>3701506204202</v>
      </c>
      <c r="D63" s="3" t="s">
        <v>214</v>
      </c>
      <c r="E63" s="177"/>
      <c r="F63" s="43" t="s">
        <v>268</v>
      </c>
      <c r="G63" s="14">
        <v>0</v>
      </c>
      <c r="H63" s="15">
        <f>H56</f>
        <v>6.9565217391304355</v>
      </c>
      <c r="I63" s="161">
        <f t="shared" si="7"/>
        <v>0</v>
      </c>
      <c r="J63" s="30">
        <f>J56</f>
        <v>16</v>
      </c>
      <c r="K63" s="30"/>
      <c r="L63" s="20"/>
      <c r="M63" s="3"/>
      <c r="N63" s="3"/>
    </row>
    <row r="64" spans="1:52" x14ac:dyDescent="0.2">
      <c r="A64" s="48"/>
      <c r="B64" s="10" t="s">
        <v>211</v>
      </c>
      <c r="C64" s="89">
        <v>3701506204011</v>
      </c>
      <c r="D64" s="3" t="s">
        <v>214</v>
      </c>
      <c r="E64" s="178"/>
      <c r="F64" s="43" t="s">
        <v>269</v>
      </c>
      <c r="G64" s="14">
        <v>0</v>
      </c>
      <c r="H64" s="15">
        <f>H56</f>
        <v>6.9565217391304355</v>
      </c>
      <c r="I64" s="161">
        <f t="shared" si="7"/>
        <v>0</v>
      </c>
      <c r="J64" s="30">
        <f>J56</f>
        <v>16</v>
      </c>
      <c r="K64" s="30"/>
      <c r="L64" s="20"/>
      <c r="M64" s="3"/>
      <c r="N64" s="3"/>
    </row>
    <row r="65" spans="1:14" x14ac:dyDescent="0.2">
      <c r="A65" s="48"/>
      <c r="B65" s="10" t="s">
        <v>212</v>
      </c>
      <c r="C65" s="89">
        <v>3701506204271</v>
      </c>
      <c r="D65" s="3" t="s">
        <v>214</v>
      </c>
      <c r="E65" s="179"/>
      <c r="F65" s="43" t="s">
        <v>271</v>
      </c>
      <c r="G65" s="14">
        <v>0</v>
      </c>
      <c r="H65" s="15">
        <f>H56</f>
        <v>6.9565217391304355</v>
      </c>
      <c r="I65" s="161">
        <f t="shared" si="7"/>
        <v>0</v>
      </c>
      <c r="J65" s="30">
        <f>J56</f>
        <v>16</v>
      </c>
      <c r="K65" s="34" t="s">
        <v>547</v>
      </c>
      <c r="L65" s="20"/>
      <c r="M65" s="3"/>
      <c r="N65" s="3"/>
    </row>
    <row r="66" spans="1:14" x14ac:dyDescent="0.2">
      <c r="A66" s="48"/>
      <c r="B66" s="10" t="s">
        <v>213</v>
      </c>
      <c r="C66" s="89">
        <v>3701506204318</v>
      </c>
      <c r="D66" s="3" t="s">
        <v>214</v>
      </c>
      <c r="E66" s="180"/>
      <c r="F66" s="43" t="s">
        <v>272</v>
      </c>
      <c r="G66" s="14">
        <v>0</v>
      </c>
      <c r="H66" s="15">
        <f>H56</f>
        <v>6.9565217391304355</v>
      </c>
      <c r="I66" s="161">
        <f t="shared" si="7"/>
        <v>0</v>
      </c>
      <c r="J66" s="30">
        <f>J56</f>
        <v>16</v>
      </c>
      <c r="K66" s="30"/>
      <c r="L66" s="20"/>
      <c r="M66" s="3"/>
      <c r="N66" s="3"/>
    </row>
    <row r="67" spans="1:14" x14ac:dyDescent="0.2">
      <c r="A67" s="48"/>
      <c r="B67" s="10"/>
      <c r="I67" s="161"/>
      <c r="J67" s="30"/>
      <c r="K67" s="30"/>
      <c r="L67" s="20"/>
      <c r="M67" s="3"/>
      <c r="N67" s="3"/>
    </row>
    <row r="68" spans="1:14" x14ac:dyDescent="0.2">
      <c r="A68" s="48"/>
      <c r="B68" s="71" t="s">
        <v>549</v>
      </c>
      <c r="H68" s="3"/>
      <c r="I68" s="72"/>
      <c r="J68" s="30"/>
      <c r="K68" s="30"/>
      <c r="L68" s="20"/>
      <c r="M68" s="3"/>
      <c r="N68" s="3"/>
    </row>
    <row r="69" spans="1:14" x14ac:dyDescent="0.2">
      <c r="A69" s="48"/>
      <c r="B69" s="10" t="s">
        <v>215</v>
      </c>
      <c r="D69" s="43" t="s">
        <v>408</v>
      </c>
      <c r="G69" s="14">
        <v>0</v>
      </c>
      <c r="H69" s="15">
        <v>0</v>
      </c>
      <c r="I69" s="161">
        <f>G69*H69</f>
        <v>0</v>
      </c>
      <c r="J69" s="30">
        <v>0</v>
      </c>
      <c r="K69" s="30"/>
      <c r="L69" s="20"/>
      <c r="M69" s="3"/>
      <c r="N69" s="3"/>
    </row>
    <row r="70" spans="1:14" x14ac:dyDescent="0.2">
      <c r="A70" s="49"/>
      <c r="B70" s="69"/>
      <c r="C70" s="88"/>
      <c r="D70" s="26"/>
      <c r="E70" s="26"/>
      <c r="F70" s="94"/>
      <c r="G70" s="28"/>
      <c r="H70" s="29"/>
      <c r="I70" s="70"/>
      <c r="J70" s="30"/>
      <c r="K70" s="30"/>
    </row>
    <row r="71" spans="1:14" ht="17" thickBot="1" x14ac:dyDescent="0.25">
      <c r="A71" s="48"/>
      <c r="B71" s="74"/>
      <c r="C71" s="90"/>
      <c r="D71" s="75"/>
      <c r="E71" s="75"/>
      <c r="F71" s="95"/>
      <c r="G71" s="77"/>
      <c r="H71" s="78" t="s">
        <v>304</v>
      </c>
      <c r="I71" s="79">
        <f>SUM(I4:I70)</f>
        <v>0</v>
      </c>
      <c r="J71" s="30">
        <f>I71*A211</f>
        <v>0</v>
      </c>
      <c r="K71" s="30"/>
    </row>
    <row r="72" spans="1:14" x14ac:dyDescent="0.2">
      <c r="B72" s="59"/>
      <c r="C72" s="91"/>
      <c r="D72" s="59"/>
      <c r="E72" s="59"/>
      <c r="F72" s="96"/>
      <c r="G72" s="61"/>
      <c r="H72" s="62"/>
      <c r="I72" s="59"/>
    </row>
    <row r="73" spans="1:14" x14ac:dyDescent="0.2">
      <c r="B73" s="134"/>
      <c r="C73" s="181"/>
      <c r="D73" s="135"/>
      <c r="E73" s="135"/>
      <c r="F73" s="135"/>
      <c r="G73" s="182"/>
      <c r="H73" s="183"/>
      <c r="I73" s="21"/>
    </row>
    <row r="74" spans="1:14" x14ac:dyDescent="0.2">
      <c r="B74" s="256"/>
      <c r="C74" s="256"/>
      <c r="D74" s="256"/>
      <c r="E74" s="256"/>
      <c r="F74" s="256"/>
      <c r="G74" s="256"/>
      <c r="H74" s="256"/>
      <c r="I74" s="256"/>
    </row>
    <row r="75" spans="1:14" x14ac:dyDescent="0.2">
      <c r="B75" s="256"/>
      <c r="C75" s="256"/>
      <c r="D75" s="256"/>
      <c r="E75" s="256"/>
      <c r="F75" s="256"/>
      <c r="G75" s="256"/>
      <c r="H75" s="256"/>
      <c r="I75" s="256"/>
    </row>
    <row r="76" spans="1:14" x14ac:dyDescent="0.2">
      <c r="B76" s="256"/>
      <c r="C76" s="256"/>
      <c r="D76" s="256"/>
      <c r="E76" s="256"/>
      <c r="F76" s="256"/>
      <c r="G76" s="256"/>
      <c r="H76" s="256"/>
      <c r="I76" s="256"/>
    </row>
    <row r="77" spans="1:14" x14ac:dyDescent="0.2">
      <c r="B77" s="257"/>
      <c r="C77" s="257"/>
      <c r="D77" s="256"/>
      <c r="E77" s="256"/>
      <c r="F77" s="256"/>
      <c r="G77" s="256"/>
      <c r="H77" s="256"/>
      <c r="I77" s="256"/>
    </row>
    <row r="80" spans="1:14" x14ac:dyDescent="0.2">
      <c r="K80" s="34" t="s">
        <v>548</v>
      </c>
      <c r="L80" s="34"/>
    </row>
    <row r="84" spans="1:52" s="44" customFormat="1" x14ac:dyDescent="0.2">
      <c r="A84" s="12"/>
      <c r="B84" s="3"/>
      <c r="C84" s="89"/>
      <c r="D84" s="3"/>
      <c r="E84" s="3"/>
      <c r="F84" s="43"/>
      <c r="G84" s="14"/>
      <c r="H84" s="15"/>
      <c r="I84" s="3"/>
      <c r="J84" s="17"/>
      <c r="K84" s="17"/>
      <c r="L84" s="18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</row>
    <row r="85" spans="1:52" s="44" customFormat="1" x14ac:dyDescent="0.2">
      <c r="A85" s="12"/>
      <c r="B85" s="3"/>
      <c r="C85" s="89"/>
      <c r="D85" s="3"/>
      <c r="E85" s="3"/>
      <c r="F85" s="43"/>
      <c r="G85" s="14"/>
      <c r="H85" s="15"/>
      <c r="I85" s="3"/>
      <c r="J85" s="17"/>
      <c r="K85" s="17"/>
      <c r="L85" s="18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</row>
    <row r="86" spans="1:52" s="44" customFormat="1" x14ac:dyDescent="0.2">
      <c r="A86" s="12"/>
      <c r="B86" s="3"/>
      <c r="C86" s="89"/>
      <c r="D86" s="3"/>
      <c r="E86" s="3"/>
      <c r="F86" s="43"/>
      <c r="G86" s="14"/>
      <c r="H86" s="15"/>
      <c r="I86" s="3"/>
      <c r="J86" s="17"/>
      <c r="K86" s="17"/>
      <c r="L86" s="18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</row>
    <row r="87" spans="1:52" s="44" customFormat="1" x14ac:dyDescent="0.2">
      <c r="A87" s="12"/>
      <c r="B87" s="3"/>
      <c r="C87" s="89"/>
      <c r="D87" s="3"/>
      <c r="E87" s="3"/>
      <c r="F87" s="43"/>
      <c r="G87" s="14"/>
      <c r="H87" s="15"/>
      <c r="I87" s="3"/>
      <c r="J87" s="17"/>
      <c r="K87" s="17"/>
      <c r="L87" s="18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</row>
    <row r="88" spans="1:52" s="44" customFormat="1" x14ac:dyDescent="0.2">
      <c r="A88" s="12"/>
      <c r="B88" s="3"/>
      <c r="C88" s="89"/>
      <c r="D88" s="3"/>
      <c r="E88" s="3"/>
      <c r="F88" s="43"/>
      <c r="G88" s="14"/>
      <c r="H88" s="15"/>
      <c r="I88" s="3"/>
      <c r="J88" s="17"/>
      <c r="K88" s="17"/>
      <c r="L88" s="18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</row>
    <row r="89" spans="1:52" s="44" customFormat="1" x14ac:dyDescent="0.2">
      <c r="A89" s="12"/>
      <c r="B89" s="3"/>
      <c r="C89" s="89"/>
      <c r="D89" s="3"/>
      <c r="E89" s="3"/>
      <c r="F89" s="43"/>
      <c r="G89" s="14"/>
      <c r="H89" s="15"/>
      <c r="I89" s="3"/>
      <c r="J89" s="17"/>
      <c r="K89" s="17"/>
      <c r="L89" s="18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</row>
    <row r="90" spans="1:52" s="44" customFormat="1" x14ac:dyDescent="0.2">
      <c r="A90" s="12"/>
      <c r="B90" s="3"/>
      <c r="C90" s="89"/>
      <c r="D90" s="3"/>
      <c r="E90" s="3"/>
      <c r="F90" s="43"/>
      <c r="G90" s="14"/>
      <c r="H90" s="15"/>
      <c r="I90" s="3"/>
      <c r="J90" s="17"/>
      <c r="K90" s="17"/>
      <c r="L90" s="18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</row>
    <row r="91" spans="1:52" s="44" customFormat="1" x14ac:dyDescent="0.2">
      <c r="A91" s="12"/>
      <c r="B91" s="3"/>
      <c r="C91" s="89"/>
      <c r="D91" s="3"/>
      <c r="E91" s="3"/>
      <c r="F91" s="43"/>
      <c r="G91" s="14"/>
      <c r="H91" s="15"/>
      <c r="I91" s="3"/>
      <c r="J91" s="17"/>
      <c r="K91" s="17"/>
      <c r="L91" s="18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</row>
    <row r="92" spans="1:52" s="44" customFormat="1" x14ac:dyDescent="0.2">
      <c r="A92" s="12"/>
      <c r="B92" s="3"/>
      <c r="C92" s="89"/>
      <c r="D92" s="3"/>
      <c r="E92" s="3"/>
      <c r="F92" s="43"/>
      <c r="G92" s="14"/>
      <c r="H92" s="15"/>
      <c r="I92" s="3"/>
      <c r="J92" s="17"/>
      <c r="K92" s="17"/>
      <c r="L92" s="18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</row>
    <row r="93" spans="1:52" s="44" customFormat="1" x14ac:dyDescent="0.2">
      <c r="A93" s="12"/>
      <c r="B93" s="3"/>
      <c r="C93" s="89"/>
      <c r="D93" s="3"/>
      <c r="E93" s="3"/>
      <c r="F93" s="43"/>
      <c r="G93" s="14"/>
      <c r="H93" s="15"/>
      <c r="I93" s="3"/>
      <c r="J93" s="17"/>
      <c r="K93" s="17"/>
      <c r="L93" s="18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</row>
    <row r="94" spans="1:52" s="44" customFormat="1" x14ac:dyDescent="0.2">
      <c r="A94" s="12"/>
      <c r="B94" s="3"/>
      <c r="C94" s="89"/>
      <c r="D94" s="3"/>
      <c r="E94" s="3"/>
      <c r="F94" s="43"/>
      <c r="G94" s="14"/>
      <c r="H94" s="15"/>
      <c r="I94" s="3"/>
      <c r="J94" s="17"/>
      <c r="K94" s="17"/>
      <c r="L94" s="18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</row>
    <row r="95" spans="1:52" s="44" customFormat="1" x14ac:dyDescent="0.2">
      <c r="A95" s="12"/>
      <c r="B95" s="3"/>
      <c r="C95" s="89"/>
      <c r="D95" s="3"/>
      <c r="E95" s="3"/>
      <c r="F95" s="43"/>
      <c r="G95" s="14"/>
      <c r="H95" s="15"/>
      <c r="I95" s="3"/>
      <c r="J95" s="17"/>
      <c r="K95" s="17"/>
      <c r="L95" s="18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</row>
    <row r="96" spans="1:52" s="44" customFormat="1" x14ac:dyDescent="0.2">
      <c r="A96" s="12"/>
      <c r="B96" s="3"/>
      <c r="C96" s="89"/>
      <c r="D96" s="3"/>
      <c r="E96" s="3"/>
      <c r="F96" s="43"/>
      <c r="G96" s="14"/>
      <c r="H96" s="15"/>
      <c r="I96" s="3"/>
      <c r="J96" s="17"/>
      <c r="K96" s="17"/>
      <c r="L96" s="18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</row>
    <row r="97" spans="1:52" s="44" customFormat="1" x14ac:dyDescent="0.2">
      <c r="A97" s="12"/>
      <c r="B97" s="3"/>
      <c r="C97" s="89"/>
      <c r="D97" s="3"/>
      <c r="E97" s="3"/>
      <c r="F97" s="43"/>
      <c r="G97" s="14"/>
      <c r="H97" s="15"/>
      <c r="I97" s="3"/>
      <c r="J97" s="17"/>
      <c r="K97" s="17"/>
      <c r="L97" s="18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</row>
    <row r="98" spans="1:52" s="44" customFormat="1" x14ac:dyDescent="0.2">
      <c r="A98" s="12"/>
      <c r="B98" s="3"/>
      <c r="C98" s="89"/>
      <c r="D98" s="3"/>
      <c r="E98" s="3"/>
      <c r="F98" s="43"/>
      <c r="G98" s="14"/>
      <c r="H98" s="15"/>
      <c r="I98" s="3"/>
      <c r="J98" s="17"/>
      <c r="K98" s="17"/>
      <c r="L98" s="18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</row>
    <row r="99" spans="1:52" s="44" customFormat="1" x14ac:dyDescent="0.2">
      <c r="A99" s="12"/>
      <c r="B99" s="3"/>
      <c r="C99" s="89"/>
      <c r="D99" s="3"/>
      <c r="E99" s="3"/>
      <c r="F99" s="43"/>
      <c r="G99" s="14"/>
      <c r="H99" s="15"/>
      <c r="I99" s="3"/>
      <c r="J99" s="17"/>
      <c r="K99" s="17"/>
      <c r="L99" s="18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</row>
    <row r="100" spans="1:52" s="44" customFormat="1" x14ac:dyDescent="0.2">
      <c r="A100" s="12"/>
      <c r="B100" s="3"/>
      <c r="C100" s="89"/>
      <c r="D100" s="3"/>
      <c r="E100" s="3"/>
      <c r="F100" s="43"/>
      <c r="G100" s="14"/>
      <c r="H100" s="15"/>
      <c r="I100" s="3"/>
      <c r="J100" s="17"/>
      <c r="K100" s="17"/>
      <c r="L100" s="18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</row>
    <row r="101" spans="1:52" s="44" customFormat="1" x14ac:dyDescent="0.2">
      <c r="A101" s="12"/>
      <c r="B101" s="3"/>
      <c r="C101" s="89"/>
      <c r="D101" s="3"/>
      <c r="E101" s="3"/>
      <c r="F101" s="43"/>
      <c r="G101" s="14"/>
      <c r="H101" s="15"/>
      <c r="I101" s="3"/>
      <c r="J101" s="17"/>
      <c r="K101" s="17"/>
      <c r="L101" s="18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</row>
    <row r="102" spans="1:52" s="44" customFormat="1" x14ac:dyDescent="0.2">
      <c r="A102" s="12"/>
      <c r="B102" s="3"/>
      <c r="C102" s="89"/>
      <c r="D102" s="3"/>
      <c r="E102" s="3"/>
      <c r="F102" s="43"/>
      <c r="G102" s="14"/>
      <c r="H102" s="15"/>
      <c r="I102" s="3"/>
      <c r="J102" s="17"/>
      <c r="K102" s="17"/>
      <c r="L102" s="18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</row>
    <row r="103" spans="1:52" s="44" customFormat="1" x14ac:dyDescent="0.2">
      <c r="A103" s="12"/>
      <c r="B103" s="3"/>
      <c r="C103" s="89"/>
      <c r="D103" s="3"/>
      <c r="E103" s="3"/>
      <c r="F103" s="43"/>
      <c r="G103" s="14"/>
      <c r="H103" s="15"/>
      <c r="I103" s="3"/>
      <c r="J103" s="17"/>
      <c r="K103" s="17"/>
      <c r="L103" s="18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</row>
    <row r="104" spans="1:52" s="44" customFormat="1" x14ac:dyDescent="0.2">
      <c r="A104" s="12"/>
      <c r="B104" s="3"/>
      <c r="C104" s="89"/>
      <c r="D104" s="3"/>
      <c r="E104" s="3"/>
      <c r="F104" s="43"/>
      <c r="G104" s="14"/>
      <c r="H104" s="15"/>
      <c r="I104" s="3"/>
      <c r="J104" s="17"/>
      <c r="K104" s="17"/>
      <c r="L104" s="18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</row>
    <row r="105" spans="1:52" s="44" customFormat="1" x14ac:dyDescent="0.2">
      <c r="A105" s="12"/>
      <c r="B105" s="3"/>
      <c r="C105" s="89"/>
      <c r="D105" s="3"/>
      <c r="E105" s="3"/>
      <c r="F105" s="43"/>
      <c r="G105" s="14"/>
      <c r="H105" s="15"/>
      <c r="I105" s="3"/>
      <c r="J105" s="17"/>
      <c r="K105" s="17"/>
      <c r="L105" s="18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</row>
    <row r="106" spans="1:52" s="44" customFormat="1" x14ac:dyDescent="0.2">
      <c r="A106" s="12"/>
      <c r="B106" s="3"/>
      <c r="C106" s="89"/>
      <c r="D106" s="3"/>
      <c r="E106" s="3"/>
      <c r="F106" s="43"/>
      <c r="G106" s="14"/>
      <c r="H106" s="15"/>
      <c r="I106" s="3"/>
      <c r="J106" s="17"/>
      <c r="K106" s="17"/>
      <c r="L106" s="18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</row>
    <row r="107" spans="1:52" s="44" customFormat="1" x14ac:dyDescent="0.2">
      <c r="A107" s="12"/>
      <c r="B107" s="3"/>
      <c r="C107" s="89"/>
      <c r="D107" s="3"/>
      <c r="E107" s="3"/>
      <c r="F107" s="43"/>
      <c r="G107" s="14"/>
      <c r="H107" s="15"/>
      <c r="I107" s="3"/>
      <c r="J107" s="17"/>
      <c r="K107" s="17"/>
      <c r="L107" s="18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</row>
    <row r="108" spans="1:52" s="44" customFormat="1" x14ac:dyDescent="0.2">
      <c r="A108" s="12"/>
      <c r="B108" s="3"/>
      <c r="C108" s="89"/>
      <c r="D108" s="3"/>
      <c r="E108" s="3"/>
      <c r="F108" s="43"/>
      <c r="G108" s="14"/>
      <c r="H108" s="15"/>
      <c r="I108" s="3"/>
      <c r="J108" s="17"/>
      <c r="K108" s="17"/>
      <c r="L108" s="18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</row>
    <row r="109" spans="1:52" s="44" customFormat="1" x14ac:dyDescent="0.2">
      <c r="A109" s="12"/>
      <c r="B109" s="3"/>
      <c r="C109" s="89"/>
      <c r="D109" s="3"/>
      <c r="E109" s="3"/>
      <c r="F109" s="43"/>
      <c r="G109" s="14"/>
      <c r="H109" s="15"/>
      <c r="I109" s="3"/>
      <c r="J109" s="17"/>
      <c r="K109" s="17"/>
      <c r="L109" s="18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</row>
    <row r="110" spans="1:52" s="44" customFormat="1" x14ac:dyDescent="0.2">
      <c r="A110" s="12"/>
      <c r="B110" s="3"/>
      <c r="C110" s="89"/>
      <c r="D110" s="3"/>
      <c r="E110" s="3"/>
      <c r="F110" s="43"/>
      <c r="G110" s="14"/>
      <c r="H110" s="15"/>
      <c r="I110" s="3"/>
      <c r="J110" s="17"/>
      <c r="K110" s="17"/>
      <c r="L110" s="18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</row>
    <row r="111" spans="1:52" s="44" customFormat="1" x14ac:dyDescent="0.2">
      <c r="A111" s="12"/>
      <c r="B111" s="3"/>
      <c r="C111" s="89"/>
      <c r="D111" s="3"/>
      <c r="E111" s="3"/>
      <c r="F111" s="43"/>
      <c r="G111" s="14"/>
      <c r="H111" s="15"/>
      <c r="I111" s="3"/>
      <c r="J111" s="17"/>
      <c r="K111" s="17"/>
      <c r="L111" s="18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</row>
    <row r="112" spans="1:52" s="44" customFormat="1" x14ac:dyDescent="0.2">
      <c r="A112" s="12"/>
      <c r="B112" s="3"/>
      <c r="C112" s="89"/>
      <c r="D112" s="3"/>
      <c r="E112" s="3"/>
      <c r="F112" s="43"/>
      <c r="G112" s="14"/>
      <c r="H112" s="15"/>
      <c r="I112" s="3"/>
      <c r="J112" s="17"/>
      <c r="K112" s="17"/>
      <c r="L112" s="18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</row>
    <row r="113" spans="1:52" s="44" customFormat="1" x14ac:dyDescent="0.2">
      <c r="A113" s="12"/>
      <c r="B113" s="3"/>
      <c r="C113" s="89"/>
      <c r="D113" s="3"/>
      <c r="E113" s="3"/>
      <c r="F113" s="43"/>
      <c r="G113" s="14"/>
      <c r="H113" s="15"/>
      <c r="I113" s="3"/>
      <c r="J113" s="17"/>
      <c r="K113" s="17"/>
      <c r="L113" s="18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</row>
    <row r="114" spans="1:52" s="44" customFormat="1" x14ac:dyDescent="0.2">
      <c r="A114" s="12"/>
      <c r="B114" s="45"/>
      <c r="C114" s="89"/>
      <c r="D114" s="45"/>
      <c r="E114" s="3"/>
      <c r="F114" s="43"/>
      <c r="G114" s="14"/>
      <c r="H114" s="15"/>
      <c r="I114" s="3"/>
      <c r="J114" s="17"/>
      <c r="K114" s="17"/>
      <c r="L114" s="18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</row>
    <row r="115" spans="1:52" s="44" customFormat="1" x14ac:dyDescent="0.2">
      <c r="A115" s="12"/>
      <c r="B115" s="45"/>
      <c r="C115" s="89"/>
      <c r="D115" s="45"/>
      <c r="E115" s="3"/>
      <c r="F115" s="43"/>
      <c r="G115" s="14"/>
      <c r="H115" s="15"/>
      <c r="I115" s="3"/>
      <c r="J115" s="17"/>
      <c r="K115" s="17"/>
      <c r="L115" s="18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</row>
    <row r="116" spans="1:52" s="44" customFormat="1" x14ac:dyDescent="0.2">
      <c r="A116" s="12"/>
      <c r="B116" s="45"/>
      <c r="C116" s="89"/>
      <c r="D116" s="45"/>
      <c r="E116" s="3"/>
      <c r="F116" s="43"/>
      <c r="G116" s="14"/>
      <c r="H116" s="15"/>
      <c r="I116" s="3"/>
      <c r="J116" s="17"/>
      <c r="K116" s="17"/>
      <c r="L116" s="18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</row>
    <row r="117" spans="1:52" s="44" customFormat="1" x14ac:dyDescent="0.2">
      <c r="A117" s="12"/>
      <c r="B117" s="46" t="s">
        <v>85</v>
      </c>
      <c r="C117" s="89"/>
      <c r="D117" s="45"/>
      <c r="E117" s="3"/>
      <c r="F117" s="43"/>
      <c r="G117" s="14"/>
      <c r="H117" s="15"/>
      <c r="I117" s="3"/>
      <c r="J117" s="17"/>
      <c r="K117" s="17"/>
      <c r="L117" s="18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</row>
    <row r="118" spans="1:52" s="44" customFormat="1" x14ac:dyDescent="0.2">
      <c r="A118" s="12"/>
      <c r="B118" s="45">
        <f>2.3</f>
        <v>2.2999999999999998</v>
      </c>
      <c r="C118" s="89"/>
      <c r="D118" s="45" t="s">
        <v>133</v>
      </c>
      <c r="E118" s="3"/>
      <c r="F118" s="43"/>
      <c r="G118" s="14"/>
      <c r="H118" s="15"/>
      <c r="I118" s="3"/>
      <c r="J118" s="17"/>
      <c r="K118" s="17"/>
      <c r="L118" s="18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</row>
    <row r="119" spans="1:52" s="44" customFormat="1" x14ac:dyDescent="0.2">
      <c r="A119" s="12"/>
      <c r="B119" s="45"/>
      <c r="C119" s="89"/>
      <c r="D119" s="45"/>
      <c r="E119" s="3"/>
      <c r="F119" s="43"/>
      <c r="G119" s="14"/>
      <c r="H119" s="15"/>
      <c r="I119" s="3"/>
      <c r="J119" s="17"/>
      <c r="K119" s="17"/>
      <c r="L119" s="18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</row>
    <row r="120" spans="1:52" s="44" customFormat="1" x14ac:dyDescent="0.2">
      <c r="A120" s="12"/>
      <c r="B120" s="45"/>
      <c r="C120" s="89"/>
      <c r="D120" s="45"/>
      <c r="E120" s="3"/>
      <c r="F120" s="43"/>
      <c r="G120" s="14"/>
      <c r="H120" s="15"/>
      <c r="I120" s="3"/>
      <c r="J120" s="17"/>
      <c r="K120" s="17"/>
      <c r="L120" s="18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</row>
    <row r="121" spans="1:52" s="44" customFormat="1" x14ac:dyDescent="0.2">
      <c r="A121" s="12"/>
      <c r="B121" s="45"/>
      <c r="C121" s="89"/>
      <c r="D121" s="45"/>
      <c r="E121" s="3"/>
      <c r="F121" s="43"/>
      <c r="G121" s="14"/>
      <c r="H121" s="15"/>
      <c r="I121" s="3"/>
      <c r="J121" s="17"/>
      <c r="K121" s="17"/>
      <c r="L121" s="18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</row>
    <row r="122" spans="1:52" s="44" customFormat="1" x14ac:dyDescent="0.2">
      <c r="A122" s="12"/>
      <c r="B122" s="3"/>
      <c r="C122" s="89"/>
      <c r="D122" s="3"/>
      <c r="E122" s="3"/>
      <c r="F122" s="43"/>
      <c r="G122" s="14"/>
      <c r="H122" s="15"/>
      <c r="I122" s="3"/>
      <c r="J122" s="17"/>
      <c r="K122" s="17"/>
      <c r="L122" s="18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</row>
    <row r="211" spans="1:1" x14ac:dyDescent="0.2">
      <c r="A211" s="12">
        <v>2.2999999999999998</v>
      </c>
    </row>
  </sheetData>
  <mergeCells count="26">
    <mergeCell ref="AK15:AL15"/>
    <mergeCell ref="AD15:AE15"/>
    <mergeCell ref="O15:Q15"/>
    <mergeCell ref="AH15:AI15"/>
    <mergeCell ref="O16:P16"/>
    <mergeCell ref="R16:S16"/>
    <mergeCell ref="U16:V16"/>
    <mergeCell ref="AF16:AG16"/>
    <mergeCell ref="AI16:AJ16"/>
    <mergeCell ref="O14:P14"/>
    <mergeCell ref="R14:S14"/>
    <mergeCell ref="U14:V14"/>
    <mergeCell ref="AF14:AG14"/>
    <mergeCell ref="AI14:AJ14"/>
    <mergeCell ref="AX57:AZ57"/>
    <mergeCell ref="AJ59:AK59"/>
    <mergeCell ref="AI56:AJ56"/>
    <mergeCell ref="AU56:AV56"/>
    <mergeCell ref="B75:I75"/>
    <mergeCell ref="B76:I76"/>
    <mergeCell ref="B77:I77"/>
    <mergeCell ref="B74:I74"/>
    <mergeCell ref="AG57:AH57"/>
    <mergeCell ref="AJ57:AK57"/>
    <mergeCell ref="AG58:AH58"/>
    <mergeCell ref="AJ58:AK58"/>
  </mergeCells>
  <phoneticPr fontId="15" type="noConversion"/>
  <pageMargins left="0.7" right="0.7" top="0.75" bottom="0.75" header="0.3" footer="0.3"/>
  <pageSetup paperSize="9" scale="72" orientation="portrait" horizontalDpi="0" verticalDpi="0"/>
  <ignoredErrors>
    <ignoredError sqref="I57 I60:I66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F0A99-671B-6347-B66E-CF66884F3304}">
  <sheetPr codeName="Feuil4">
    <tabColor theme="7" tint="0.79998168889431442"/>
    <pageSetUpPr fitToPage="1"/>
  </sheetPr>
  <dimension ref="A1:AY200"/>
  <sheetViews>
    <sheetView showGridLines="0" zoomScale="105" zoomScaleNormal="105" workbookViewId="0">
      <selection activeCell="G5" sqref="G5"/>
    </sheetView>
  </sheetViews>
  <sheetFormatPr baseColWidth="10" defaultRowHeight="16" x14ac:dyDescent="0.2"/>
  <cols>
    <col min="1" max="1" width="2" style="12" customWidth="1"/>
    <col min="2" max="2" width="16.1640625" style="3" customWidth="1"/>
    <col min="3" max="3" width="15" style="13" customWidth="1"/>
    <col min="4" max="4" width="52.1640625" style="3" customWidth="1"/>
    <col min="5" max="5" width="5" style="3" customWidth="1"/>
    <col min="6" max="6" width="16.6640625" style="43" customWidth="1"/>
    <col min="7" max="7" width="12" style="14" customWidth="1"/>
    <col min="8" max="9" width="12" style="3" customWidth="1"/>
    <col min="10" max="10" width="21.83203125" style="44" customWidth="1"/>
    <col min="11" max="11" width="13.5" style="18" bestFit="1" customWidth="1"/>
    <col min="12" max="12" width="2.1640625" style="12" customWidth="1"/>
    <col min="13" max="14" width="10.83203125" style="12"/>
    <col min="15" max="15" width="3.5" style="12" customWidth="1"/>
    <col min="16" max="16384" width="10.83203125" style="12"/>
  </cols>
  <sheetData>
    <row r="1" spans="1:18" ht="15" customHeight="1" thickBot="1" x14ac:dyDescent="0.25">
      <c r="B1" s="55"/>
      <c r="C1" s="56"/>
      <c r="D1" s="55"/>
      <c r="E1" s="55"/>
      <c r="F1" s="92"/>
      <c r="G1" s="57"/>
      <c r="H1" s="55"/>
      <c r="I1" s="184"/>
      <c r="K1" s="20"/>
    </row>
    <row r="2" spans="1:18" x14ac:dyDescent="0.2">
      <c r="A2" s="48"/>
      <c r="B2" s="63" t="s">
        <v>481</v>
      </c>
      <c r="C2" s="87" t="s">
        <v>42</v>
      </c>
      <c r="D2" s="64" t="s">
        <v>0</v>
      </c>
      <c r="E2" s="65"/>
      <c r="F2" s="93" t="s">
        <v>103</v>
      </c>
      <c r="G2" s="66" t="s">
        <v>458</v>
      </c>
      <c r="H2" s="67" t="s">
        <v>479</v>
      </c>
      <c r="I2" s="68" t="s">
        <v>480</v>
      </c>
      <c r="J2" s="80" t="s">
        <v>84</v>
      </c>
      <c r="K2" s="20"/>
    </row>
    <row r="3" spans="1:18" x14ac:dyDescent="0.2">
      <c r="A3" s="48"/>
      <c r="B3" s="69"/>
      <c r="C3" s="27"/>
      <c r="D3" s="26" t="s">
        <v>41</v>
      </c>
      <c r="E3" s="26"/>
      <c r="F3" s="94"/>
      <c r="G3" s="28"/>
      <c r="H3" s="26"/>
      <c r="I3" s="70"/>
      <c r="K3" s="20"/>
    </row>
    <row r="4" spans="1:18" x14ac:dyDescent="0.2">
      <c r="A4" s="48"/>
      <c r="B4" s="185" t="s">
        <v>237</v>
      </c>
      <c r="C4" s="186"/>
      <c r="D4" s="187"/>
      <c r="E4" s="187"/>
      <c r="F4" s="188"/>
      <c r="G4" s="41"/>
      <c r="H4" s="187"/>
      <c r="I4" s="189"/>
      <c r="J4" s="84"/>
      <c r="K4" s="20" t="s">
        <v>4</v>
      </c>
      <c r="M4" s="20"/>
      <c r="P4" s="20" t="s">
        <v>58</v>
      </c>
      <c r="R4" s="20"/>
    </row>
    <row r="5" spans="1:18" x14ac:dyDescent="0.2">
      <c r="A5" s="48"/>
      <c r="B5" s="10" t="s">
        <v>2</v>
      </c>
      <c r="C5" s="13">
        <v>3770012497484</v>
      </c>
      <c r="D5" s="3" t="s">
        <v>107</v>
      </c>
      <c r="F5" s="43" t="s">
        <v>4</v>
      </c>
      <c r="G5" s="14">
        <v>0</v>
      </c>
      <c r="H5" s="171">
        <f>J5/'2) Sacs à dos + bananes'!A211</f>
        <v>15.65217391304348</v>
      </c>
      <c r="I5" s="161">
        <f t="shared" ref="I5:I20" si="0">G5*H5</f>
        <v>0</v>
      </c>
      <c r="J5" s="84">
        <v>36</v>
      </c>
      <c r="K5" s="20"/>
      <c r="M5" s="20"/>
    </row>
    <row r="6" spans="1:18" x14ac:dyDescent="0.2">
      <c r="A6" s="48"/>
      <c r="B6" s="10" t="s">
        <v>5</v>
      </c>
      <c r="C6" s="13">
        <v>3770012497200</v>
      </c>
      <c r="D6" s="3" t="s">
        <v>107</v>
      </c>
      <c r="F6" s="43" t="s">
        <v>6</v>
      </c>
      <c r="G6" s="14">
        <v>0</v>
      </c>
      <c r="H6" s="171">
        <f t="shared" ref="H6:H20" si="1">H5</f>
        <v>15.65217391304348</v>
      </c>
      <c r="I6" s="161">
        <f t="shared" si="0"/>
        <v>0</v>
      </c>
      <c r="J6" s="84">
        <v>36</v>
      </c>
      <c r="K6" s="12"/>
    </row>
    <row r="7" spans="1:18" x14ac:dyDescent="0.2">
      <c r="A7" s="48"/>
      <c r="B7" s="10" t="s">
        <v>7</v>
      </c>
      <c r="C7" s="13">
        <v>3770012497194</v>
      </c>
      <c r="D7" s="3" t="s">
        <v>107</v>
      </c>
      <c r="F7" s="43" t="s">
        <v>8</v>
      </c>
      <c r="G7" s="14">
        <v>0</v>
      </c>
      <c r="H7" s="171">
        <f t="shared" si="1"/>
        <v>15.65217391304348</v>
      </c>
      <c r="I7" s="161">
        <f t="shared" si="0"/>
        <v>0</v>
      </c>
      <c r="J7" s="84">
        <v>36</v>
      </c>
      <c r="K7" s="12"/>
    </row>
    <row r="8" spans="1:18" x14ac:dyDescent="0.2">
      <c r="A8" s="48"/>
      <c r="B8" s="10" t="s">
        <v>9</v>
      </c>
      <c r="C8" s="13">
        <v>3770012497170</v>
      </c>
      <c r="D8" s="3" t="s">
        <v>107</v>
      </c>
      <c r="F8" s="43" t="s">
        <v>10</v>
      </c>
      <c r="G8" s="14">
        <v>0</v>
      </c>
      <c r="H8" s="171">
        <f t="shared" si="1"/>
        <v>15.65217391304348</v>
      </c>
      <c r="I8" s="161">
        <f t="shared" si="0"/>
        <v>0</v>
      </c>
      <c r="J8" s="84">
        <v>36</v>
      </c>
      <c r="K8" s="12"/>
    </row>
    <row r="9" spans="1:18" x14ac:dyDescent="0.2">
      <c r="A9" s="48"/>
      <c r="B9" s="10" t="s">
        <v>11</v>
      </c>
      <c r="C9" s="13">
        <v>3770012497187</v>
      </c>
      <c r="D9" s="3" t="s">
        <v>107</v>
      </c>
      <c r="F9" s="43" t="s">
        <v>12</v>
      </c>
      <c r="G9" s="14">
        <v>0</v>
      </c>
      <c r="H9" s="171">
        <f t="shared" si="1"/>
        <v>15.65217391304348</v>
      </c>
      <c r="I9" s="161">
        <f t="shared" si="0"/>
        <v>0</v>
      </c>
      <c r="J9" s="84">
        <v>36</v>
      </c>
      <c r="K9" s="20" t="s">
        <v>6</v>
      </c>
      <c r="M9" s="20"/>
      <c r="P9" s="20" t="s">
        <v>62</v>
      </c>
      <c r="R9" s="20"/>
    </row>
    <row r="10" spans="1:18" x14ac:dyDescent="0.2">
      <c r="A10" s="48"/>
      <c r="B10" s="10" t="s">
        <v>13</v>
      </c>
      <c r="C10" s="13">
        <v>3770012497163</v>
      </c>
      <c r="D10" s="3" t="s">
        <v>107</v>
      </c>
      <c r="F10" s="43" t="s">
        <v>14</v>
      </c>
      <c r="G10" s="14">
        <v>0</v>
      </c>
      <c r="H10" s="171">
        <f t="shared" si="1"/>
        <v>15.65217391304348</v>
      </c>
      <c r="I10" s="161">
        <f t="shared" si="0"/>
        <v>0</v>
      </c>
      <c r="J10" s="84">
        <v>36</v>
      </c>
      <c r="K10" s="12"/>
    </row>
    <row r="11" spans="1:18" x14ac:dyDescent="0.2">
      <c r="A11" s="48"/>
      <c r="B11" s="10" t="s">
        <v>63</v>
      </c>
      <c r="C11" s="13">
        <v>3701506200204</v>
      </c>
      <c r="D11" s="3" t="s">
        <v>107</v>
      </c>
      <c r="F11" s="43" t="s">
        <v>57</v>
      </c>
      <c r="G11" s="14">
        <v>0</v>
      </c>
      <c r="H11" s="171">
        <f t="shared" si="1"/>
        <v>15.65217391304348</v>
      </c>
      <c r="I11" s="161">
        <f t="shared" si="0"/>
        <v>0</v>
      </c>
      <c r="J11" s="84">
        <v>36</v>
      </c>
      <c r="K11" s="12"/>
    </row>
    <row r="12" spans="1:18" x14ac:dyDescent="0.2">
      <c r="A12" s="48"/>
      <c r="B12" s="10" t="s">
        <v>64</v>
      </c>
      <c r="C12" s="13">
        <v>3701506200150</v>
      </c>
      <c r="D12" s="3" t="s">
        <v>107</v>
      </c>
      <c r="F12" s="43" t="s">
        <v>61</v>
      </c>
      <c r="G12" s="14">
        <v>0</v>
      </c>
      <c r="H12" s="171">
        <f>H11</f>
        <v>15.65217391304348</v>
      </c>
      <c r="I12" s="161">
        <f t="shared" si="0"/>
        <v>0</v>
      </c>
      <c r="J12" s="84">
        <v>36</v>
      </c>
      <c r="K12" s="12"/>
    </row>
    <row r="13" spans="1:18" x14ac:dyDescent="0.2">
      <c r="A13" s="48"/>
      <c r="B13" s="10" t="s">
        <v>90</v>
      </c>
      <c r="C13" s="13">
        <v>3701506201164</v>
      </c>
      <c r="D13" s="3" t="s">
        <v>107</v>
      </c>
      <c r="F13" s="43" t="s">
        <v>87</v>
      </c>
      <c r="G13" s="14">
        <v>0</v>
      </c>
      <c r="H13" s="171">
        <f t="shared" si="1"/>
        <v>15.65217391304348</v>
      </c>
      <c r="I13" s="161">
        <f t="shared" si="0"/>
        <v>0</v>
      </c>
      <c r="J13" s="84">
        <v>36</v>
      </c>
      <c r="K13" s="20" t="s">
        <v>8</v>
      </c>
      <c r="P13" s="20" t="s">
        <v>86</v>
      </c>
    </row>
    <row r="14" spans="1:18" x14ac:dyDescent="0.2">
      <c r="A14" s="48"/>
      <c r="B14" s="10" t="s">
        <v>110</v>
      </c>
      <c r="C14" s="13">
        <v>3701506201133</v>
      </c>
      <c r="D14" s="3" t="s">
        <v>107</v>
      </c>
      <c r="F14" s="43" t="s">
        <v>118</v>
      </c>
      <c r="G14" s="14">
        <v>0</v>
      </c>
      <c r="H14" s="171">
        <f t="shared" si="1"/>
        <v>15.65217391304348</v>
      </c>
      <c r="I14" s="161">
        <f t="shared" si="0"/>
        <v>0</v>
      </c>
      <c r="J14" s="84">
        <v>36</v>
      </c>
      <c r="K14" s="12"/>
    </row>
    <row r="15" spans="1:18" x14ac:dyDescent="0.2">
      <c r="A15" s="48"/>
      <c r="B15" s="10" t="s">
        <v>119</v>
      </c>
      <c r="C15" s="13">
        <v>3701506201737</v>
      </c>
      <c r="D15" s="3" t="s">
        <v>107</v>
      </c>
      <c r="F15" s="43" t="s">
        <v>123</v>
      </c>
      <c r="G15" s="14">
        <v>0</v>
      </c>
      <c r="H15" s="171">
        <f t="shared" si="1"/>
        <v>15.65217391304348</v>
      </c>
      <c r="I15" s="161">
        <f t="shared" si="0"/>
        <v>0</v>
      </c>
      <c r="J15" s="84">
        <v>36</v>
      </c>
      <c r="K15" s="12"/>
    </row>
    <row r="16" spans="1:18" x14ac:dyDescent="0.2">
      <c r="A16" s="48"/>
      <c r="B16" s="10" t="s">
        <v>120</v>
      </c>
      <c r="C16" s="13">
        <v>3701506201706</v>
      </c>
      <c r="D16" s="3" t="s">
        <v>107</v>
      </c>
      <c r="F16" s="43" t="s">
        <v>124</v>
      </c>
      <c r="G16" s="14">
        <v>0</v>
      </c>
      <c r="H16" s="171">
        <f t="shared" si="1"/>
        <v>15.65217391304348</v>
      </c>
      <c r="I16" s="161">
        <f t="shared" si="0"/>
        <v>0</v>
      </c>
      <c r="J16" s="84">
        <v>36</v>
      </c>
      <c r="K16" s="20"/>
      <c r="M16" s="20"/>
      <c r="P16" s="20"/>
      <c r="R16" s="20"/>
    </row>
    <row r="17" spans="1:18" x14ac:dyDescent="0.2">
      <c r="A17" s="48"/>
      <c r="B17" s="10" t="s">
        <v>248</v>
      </c>
      <c r="C17" s="13">
        <v>3701506204875</v>
      </c>
      <c r="D17" s="3" t="s">
        <v>107</v>
      </c>
      <c r="F17" s="43" t="s">
        <v>245</v>
      </c>
      <c r="G17" s="14">
        <v>0</v>
      </c>
      <c r="H17" s="171">
        <f t="shared" si="1"/>
        <v>15.65217391304348</v>
      </c>
      <c r="I17" s="161">
        <f t="shared" si="0"/>
        <v>0</v>
      </c>
      <c r="J17" s="84">
        <v>36</v>
      </c>
      <c r="K17" s="20"/>
      <c r="M17" s="20"/>
      <c r="P17" s="20"/>
      <c r="R17" s="20"/>
    </row>
    <row r="18" spans="1:18" x14ac:dyDescent="0.2">
      <c r="A18" s="48"/>
      <c r="B18" s="10" t="s">
        <v>249</v>
      </c>
      <c r="C18" s="13">
        <v>3701506205070</v>
      </c>
      <c r="D18" s="3" t="s">
        <v>107</v>
      </c>
      <c r="F18" s="43" t="s">
        <v>246</v>
      </c>
      <c r="G18" s="14">
        <v>0</v>
      </c>
      <c r="H18" s="171">
        <f t="shared" si="1"/>
        <v>15.65217391304348</v>
      </c>
      <c r="I18" s="161">
        <f t="shared" si="0"/>
        <v>0</v>
      </c>
      <c r="J18" s="84">
        <v>36</v>
      </c>
      <c r="K18" s="20"/>
      <c r="M18" s="20"/>
      <c r="P18" s="20"/>
      <c r="R18" s="20"/>
    </row>
    <row r="19" spans="1:18" x14ac:dyDescent="0.2">
      <c r="A19" s="48"/>
      <c r="B19" s="10" t="s">
        <v>250</v>
      </c>
      <c r="C19" s="13">
        <v>3701506205094</v>
      </c>
      <c r="D19" s="3" t="s">
        <v>107</v>
      </c>
      <c r="F19" s="43" t="s">
        <v>192</v>
      </c>
      <c r="G19" s="14">
        <v>0</v>
      </c>
      <c r="H19" s="171">
        <f t="shared" si="1"/>
        <v>15.65217391304348</v>
      </c>
      <c r="I19" s="161">
        <f t="shared" si="0"/>
        <v>0</v>
      </c>
      <c r="J19" s="84">
        <v>36</v>
      </c>
      <c r="K19" s="20" t="s">
        <v>10</v>
      </c>
      <c r="M19" s="20"/>
      <c r="P19" s="20" t="s">
        <v>61</v>
      </c>
      <c r="R19" s="20"/>
    </row>
    <row r="20" spans="1:18" x14ac:dyDescent="0.2">
      <c r="A20" s="48"/>
      <c r="B20" s="10" t="s">
        <v>251</v>
      </c>
      <c r="C20" s="13">
        <v>3701506205377</v>
      </c>
      <c r="D20" s="3" t="s">
        <v>107</v>
      </c>
      <c r="F20" s="43" t="s">
        <v>247</v>
      </c>
      <c r="G20" s="14">
        <v>0</v>
      </c>
      <c r="H20" s="171">
        <f t="shared" si="1"/>
        <v>15.65217391304348</v>
      </c>
      <c r="I20" s="161">
        <f t="shared" si="0"/>
        <v>0</v>
      </c>
      <c r="J20" s="84">
        <v>36</v>
      </c>
      <c r="K20" s="20"/>
      <c r="M20" s="20"/>
      <c r="P20" s="20"/>
      <c r="R20" s="20"/>
    </row>
    <row r="21" spans="1:18" x14ac:dyDescent="0.2">
      <c r="A21" s="48"/>
      <c r="B21" s="10"/>
      <c r="H21" s="171"/>
      <c r="I21" s="161"/>
      <c r="J21" s="84"/>
      <c r="K21" s="12"/>
    </row>
    <row r="22" spans="1:18" x14ac:dyDescent="0.2">
      <c r="A22" s="48"/>
      <c r="B22" s="10" t="s">
        <v>15</v>
      </c>
      <c r="C22" s="13">
        <v>3770012497149</v>
      </c>
      <c r="D22" s="3" t="s">
        <v>108</v>
      </c>
      <c r="F22" s="43" t="s">
        <v>4</v>
      </c>
      <c r="G22" s="14">
        <v>0</v>
      </c>
      <c r="H22" s="171">
        <f>J22/'2) Sacs à dos + bananes'!A211</f>
        <v>16.956521739130437</v>
      </c>
      <c r="I22" s="161">
        <f t="shared" ref="I22:I38" si="2">G22*H22</f>
        <v>0</v>
      </c>
      <c r="J22" s="84">
        <v>39</v>
      </c>
      <c r="K22" s="20"/>
    </row>
    <row r="23" spans="1:18" x14ac:dyDescent="0.2">
      <c r="A23" s="48"/>
      <c r="B23" s="10" t="s">
        <v>17</v>
      </c>
      <c r="C23" s="13">
        <v>3770012497132</v>
      </c>
      <c r="D23" s="3" t="s">
        <v>108</v>
      </c>
      <c r="F23" s="43" t="s">
        <v>6</v>
      </c>
      <c r="G23" s="14">
        <v>0</v>
      </c>
      <c r="H23" s="171">
        <f>H22</f>
        <v>16.956521739130437</v>
      </c>
      <c r="I23" s="161">
        <f t="shared" si="2"/>
        <v>0</v>
      </c>
      <c r="J23" s="84">
        <v>39</v>
      </c>
      <c r="K23" s="20"/>
      <c r="P23" s="20"/>
    </row>
    <row r="24" spans="1:18" x14ac:dyDescent="0.2">
      <c r="A24" s="48"/>
      <c r="B24" s="10" t="s">
        <v>18</v>
      </c>
      <c r="C24" s="13">
        <v>3770012497125</v>
      </c>
      <c r="D24" s="3" t="s">
        <v>108</v>
      </c>
      <c r="F24" s="43" t="s">
        <v>8</v>
      </c>
      <c r="G24" s="14">
        <v>0</v>
      </c>
      <c r="H24" s="171">
        <f t="shared" ref="H24:H38" si="3">H23</f>
        <v>16.956521739130437</v>
      </c>
      <c r="I24" s="161">
        <f t="shared" si="2"/>
        <v>0</v>
      </c>
      <c r="J24" s="84">
        <v>39</v>
      </c>
      <c r="K24" s="12"/>
    </row>
    <row r="25" spans="1:18" x14ac:dyDescent="0.2">
      <c r="A25" s="48"/>
      <c r="B25" s="10" t="s">
        <v>19</v>
      </c>
      <c r="C25" s="13">
        <v>3770012497101</v>
      </c>
      <c r="D25" s="3" t="s">
        <v>108</v>
      </c>
      <c r="F25" s="43" t="s">
        <v>10</v>
      </c>
      <c r="G25" s="14">
        <v>0</v>
      </c>
      <c r="H25" s="171">
        <f t="shared" si="3"/>
        <v>16.956521739130437</v>
      </c>
      <c r="I25" s="161">
        <f t="shared" si="2"/>
        <v>0</v>
      </c>
      <c r="J25" s="84">
        <v>39</v>
      </c>
      <c r="K25" s="20" t="s">
        <v>12</v>
      </c>
      <c r="P25" s="20" t="s">
        <v>91</v>
      </c>
      <c r="R25" s="20"/>
    </row>
    <row r="26" spans="1:18" x14ac:dyDescent="0.2">
      <c r="A26" s="48"/>
      <c r="B26" s="10" t="s">
        <v>20</v>
      </c>
      <c r="C26" s="13">
        <v>3770012497118</v>
      </c>
      <c r="D26" s="3" t="s">
        <v>108</v>
      </c>
      <c r="F26" s="43" t="s">
        <v>12</v>
      </c>
      <c r="G26" s="14">
        <v>0</v>
      </c>
      <c r="H26" s="171">
        <f t="shared" si="3"/>
        <v>16.956521739130437</v>
      </c>
      <c r="I26" s="161">
        <f t="shared" si="2"/>
        <v>0</v>
      </c>
      <c r="J26" s="84">
        <v>39</v>
      </c>
      <c r="K26" s="20"/>
      <c r="M26" s="20"/>
    </row>
    <row r="27" spans="1:18" x14ac:dyDescent="0.2">
      <c r="A27" s="48"/>
      <c r="B27" s="10" t="s">
        <v>21</v>
      </c>
      <c r="C27" s="13">
        <v>3770012497095</v>
      </c>
      <c r="D27" s="3" t="s">
        <v>108</v>
      </c>
      <c r="F27" s="43" t="s">
        <v>14</v>
      </c>
      <c r="G27" s="14">
        <v>0</v>
      </c>
      <c r="H27" s="171">
        <f t="shared" si="3"/>
        <v>16.956521739130437</v>
      </c>
      <c r="I27" s="161">
        <f t="shared" si="2"/>
        <v>0</v>
      </c>
      <c r="J27" s="84">
        <v>39</v>
      </c>
      <c r="K27" s="20"/>
    </row>
    <row r="28" spans="1:18" x14ac:dyDescent="0.2">
      <c r="A28" s="48"/>
      <c r="B28" s="10" t="s">
        <v>72</v>
      </c>
      <c r="C28" s="13">
        <v>3701506200143</v>
      </c>
      <c r="D28" s="3" t="s">
        <v>108</v>
      </c>
      <c r="F28" s="43" t="s">
        <v>57</v>
      </c>
      <c r="G28" s="14">
        <v>0</v>
      </c>
      <c r="H28" s="171">
        <f t="shared" si="3"/>
        <v>16.956521739130437</v>
      </c>
      <c r="I28" s="161">
        <f t="shared" si="2"/>
        <v>0</v>
      </c>
      <c r="J28" s="84">
        <v>39</v>
      </c>
      <c r="K28" s="12"/>
    </row>
    <row r="29" spans="1:18" x14ac:dyDescent="0.2">
      <c r="A29" s="48"/>
      <c r="B29" s="10" t="s">
        <v>71</v>
      </c>
      <c r="C29" s="13">
        <v>3701506200112</v>
      </c>
      <c r="D29" s="3" t="s">
        <v>108</v>
      </c>
      <c r="F29" s="43" t="s">
        <v>62</v>
      </c>
      <c r="G29" s="14">
        <v>0</v>
      </c>
      <c r="H29" s="171">
        <f t="shared" si="3"/>
        <v>16.956521739130437</v>
      </c>
      <c r="I29" s="161">
        <f t="shared" si="2"/>
        <v>0</v>
      </c>
      <c r="J29" s="84">
        <v>39</v>
      </c>
      <c r="K29" s="20" t="s">
        <v>14</v>
      </c>
      <c r="M29" s="20"/>
      <c r="P29" s="20" t="s">
        <v>118</v>
      </c>
    </row>
    <row r="30" spans="1:18" x14ac:dyDescent="0.2">
      <c r="A30" s="48"/>
      <c r="B30" s="10" t="s">
        <v>70</v>
      </c>
      <c r="C30" s="13">
        <v>3701506200099</v>
      </c>
      <c r="D30" s="3" t="s">
        <v>108</v>
      </c>
      <c r="F30" s="43" t="s">
        <v>61</v>
      </c>
      <c r="G30" s="14">
        <v>0</v>
      </c>
      <c r="H30" s="171">
        <f t="shared" si="3"/>
        <v>16.956521739130437</v>
      </c>
      <c r="I30" s="161">
        <f t="shared" si="2"/>
        <v>0</v>
      </c>
      <c r="J30" s="84">
        <v>39</v>
      </c>
      <c r="K30" s="20"/>
      <c r="P30" s="20"/>
    </row>
    <row r="31" spans="1:18" x14ac:dyDescent="0.2">
      <c r="A31" s="48"/>
      <c r="B31" s="10" t="s">
        <v>88</v>
      </c>
      <c r="C31" s="13">
        <v>3701506201171</v>
      </c>
      <c r="D31" s="3" t="s">
        <v>16</v>
      </c>
      <c r="F31" s="43" t="s">
        <v>87</v>
      </c>
      <c r="G31" s="14">
        <v>0</v>
      </c>
      <c r="H31" s="171">
        <f t="shared" si="3"/>
        <v>16.956521739130437</v>
      </c>
      <c r="I31" s="161">
        <f t="shared" si="2"/>
        <v>0</v>
      </c>
      <c r="J31" s="84">
        <v>39</v>
      </c>
      <c r="K31" s="12"/>
      <c r="P31" s="20"/>
    </row>
    <row r="32" spans="1:18" x14ac:dyDescent="0.2">
      <c r="A32" s="48"/>
      <c r="B32" s="10" t="s">
        <v>109</v>
      </c>
      <c r="C32" s="13">
        <v>3701506201140</v>
      </c>
      <c r="D32" s="3" t="s">
        <v>108</v>
      </c>
      <c r="F32" s="43" t="s">
        <v>118</v>
      </c>
      <c r="G32" s="14">
        <v>0</v>
      </c>
      <c r="H32" s="171">
        <f t="shared" si="3"/>
        <v>16.956521739130437</v>
      </c>
      <c r="I32" s="161">
        <f t="shared" si="2"/>
        <v>0</v>
      </c>
      <c r="J32" s="84">
        <v>39</v>
      </c>
      <c r="K32" s="12"/>
      <c r="P32" s="20"/>
    </row>
    <row r="33" spans="1:16" x14ac:dyDescent="0.2">
      <c r="A33" s="48"/>
      <c r="B33" s="10" t="s">
        <v>121</v>
      </c>
      <c r="C33" s="13">
        <v>3701506201720</v>
      </c>
      <c r="D33" s="3" t="s">
        <v>108</v>
      </c>
      <c r="F33" s="43" t="s">
        <v>123</v>
      </c>
      <c r="G33" s="14">
        <v>0</v>
      </c>
      <c r="H33" s="171">
        <f t="shared" si="3"/>
        <v>16.956521739130437</v>
      </c>
      <c r="I33" s="161">
        <f t="shared" si="2"/>
        <v>0</v>
      </c>
      <c r="J33" s="84">
        <v>39</v>
      </c>
      <c r="K33" s="20"/>
      <c r="P33" s="20"/>
    </row>
    <row r="34" spans="1:16" x14ac:dyDescent="0.2">
      <c r="A34" s="48"/>
      <c r="B34" s="10" t="s">
        <v>122</v>
      </c>
      <c r="C34" s="13">
        <v>3701506201690</v>
      </c>
      <c r="D34" s="3" t="s">
        <v>16</v>
      </c>
      <c r="F34" s="43" t="s">
        <v>124</v>
      </c>
      <c r="G34" s="14">
        <v>0</v>
      </c>
      <c r="H34" s="171">
        <f t="shared" si="3"/>
        <v>16.956521739130437</v>
      </c>
      <c r="I34" s="161">
        <f t="shared" si="2"/>
        <v>0</v>
      </c>
      <c r="J34" s="84">
        <v>39</v>
      </c>
      <c r="K34" s="12"/>
      <c r="M34" s="20"/>
      <c r="P34" s="20" t="s">
        <v>125</v>
      </c>
    </row>
    <row r="35" spans="1:16" x14ac:dyDescent="0.2">
      <c r="A35" s="48"/>
      <c r="B35" s="10" t="s">
        <v>252</v>
      </c>
      <c r="C35" s="13">
        <v>3701506204820</v>
      </c>
      <c r="D35" s="3" t="s">
        <v>108</v>
      </c>
      <c r="F35" s="43" t="s">
        <v>245</v>
      </c>
      <c r="G35" s="14">
        <v>0</v>
      </c>
      <c r="H35" s="171">
        <f t="shared" si="3"/>
        <v>16.956521739130437</v>
      </c>
      <c r="I35" s="161">
        <f t="shared" si="2"/>
        <v>0</v>
      </c>
      <c r="J35" s="84">
        <v>39</v>
      </c>
      <c r="K35" s="20" t="s">
        <v>57</v>
      </c>
      <c r="M35" s="20"/>
      <c r="P35" s="20" t="s">
        <v>126</v>
      </c>
    </row>
    <row r="36" spans="1:16" x14ac:dyDescent="0.2">
      <c r="A36" s="48"/>
      <c r="B36" s="10" t="s">
        <v>253</v>
      </c>
      <c r="C36" s="13">
        <v>3701506205056</v>
      </c>
      <c r="D36" s="3" t="s">
        <v>16</v>
      </c>
      <c r="F36" s="43" t="s">
        <v>246</v>
      </c>
      <c r="G36" s="14">
        <v>0</v>
      </c>
      <c r="H36" s="171">
        <f t="shared" si="3"/>
        <v>16.956521739130437</v>
      </c>
      <c r="I36" s="161">
        <f t="shared" si="2"/>
        <v>0</v>
      </c>
      <c r="J36" s="84">
        <v>39</v>
      </c>
      <c r="K36" s="12"/>
      <c r="M36" s="20"/>
      <c r="P36" s="20"/>
    </row>
    <row r="37" spans="1:16" x14ac:dyDescent="0.2">
      <c r="A37" s="48"/>
      <c r="B37" s="10" t="s">
        <v>254</v>
      </c>
      <c r="C37" s="13">
        <v>3701506205278</v>
      </c>
      <c r="D37" s="3" t="s">
        <v>108</v>
      </c>
      <c r="F37" s="43" t="s">
        <v>192</v>
      </c>
      <c r="G37" s="14">
        <v>0</v>
      </c>
      <c r="H37" s="171">
        <f t="shared" si="3"/>
        <v>16.956521739130437</v>
      </c>
      <c r="I37" s="161">
        <f t="shared" si="2"/>
        <v>0</v>
      </c>
      <c r="J37" s="84">
        <v>39</v>
      </c>
      <c r="K37" s="12"/>
      <c r="M37" s="20"/>
      <c r="P37" s="20"/>
    </row>
    <row r="38" spans="1:16" x14ac:dyDescent="0.2">
      <c r="A38" s="48"/>
      <c r="B38" s="10" t="s">
        <v>255</v>
      </c>
      <c r="C38" s="13">
        <v>3701506201669</v>
      </c>
      <c r="D38" s="3" t="s">
        <v>16</v>
      </c>
      <c r="F38" s="43" t="s">
        <v>247</v>
      </c>
      <c r="G38" s="14">
        <v>0</v>
      </c>
      <c r="H38" s="171">
        <f t="shared" si="3"/>
        <v>16.956521739130437</v>
      </c>
      <c r="I38" s="161">
        <f t="shared" si="2"/>
        <v>0</v>
      </c>
      <c r="J38" s="84">
        <v>39</v>
      </c>
      <c r="K38" s="12"/>
      <c r="M38" s="20"/>
      <c r="P38" s="20"/>
    </row>
    <row r="39" spans="1:16" x14ac:dyDescent="0.2">
      <c r="A39" s="48"/>
      <c r="B39" s="10"/>
      <c r="H39" s="171"/>
      <c r="I39" s="161"/>
      <c r="J39" s="84"/>
      <c r="K39" s="12"/>
      <c r="P39" s="20"/>
    </row>
    <row r="40" spans="1:16" x14ac:dyDescent="0.2">
      <c r="A40" s="48"/>
      <c r="B40" s="10" t="s">
        <v>22</v>
      </c>
      <c r="C40" s="13">
        <v>3770012497071</v>
      </c>
      <c r="D40" s="3" t="s">
        <v>55</v>
      </c>
      <c r="F40" s="43" t="s">
        <v>4</v>
      </c>
      <c r="G40" s="14">
        <v>0</v>
      </c>
      <c r="H40" s="171">
        <f>J40/'2) Sacs à dos + bananes'!A211</f>
        <v>13.913043478260871</v>
      </c>
      <c r="I40" s="161">
        <f t="shared" ref="I40:I57" si="4">G40*H40</f>
        <v>0</v>
      </c>
      <c r="J40" s="84">
        <v>32</v>
      </c>
      <c r="K40" s="20"/>
      <c r="P40" s="20"/>
    </row>
    <row r="41" spans="1:16" x14ac:dyDescent="0.2">
      <c r="A41" s="48"/>
      <c r="B41" s="10" t="s">
        <v>23</v>
      </c>
      <c r="C41" s="13">
        <v>3770012497064</v>
      </c>
      <c r="D41" s="3" t="s">
        <v>55</v>
      </c>
      <c r="F41" s="43" t="s">
        <v>6</v>
      </c>
      <c r="G41" s="14">
        <v>0</v>
      </c>
      <c r="H41" s="171">
        <f>H40</f>
        <v>13.913043478260871</v>
      </c>
      <c r="I41" s="161">
        <f t="shared" si="4"/>
        <v>0</v>
      </c>
      <c r="J41" s="84">
        <v>32</v>
      </c>
      <c r="K41" s="20" t="s">
        <v>60</v>
      </c>
      <c r="P41" s="20" t="s">
        <v>125</v>
      </c>
    </row>
    <row r="42" spans="1:16" x14ac:dyDescent="0.2">
      <c r="A42" s="48"/>
      <c r="B42" s="10" t="s">
        <v>24</v>
      </c>
      <c r="C42" s="13">
        <v>3770012497057</v>
      </c>
      <c r="D42" s="3" t="s">
        <v>55</v>
      </c>
      <c r="F42" s="43" t="s">
        <v>8</v>
      </c>
      <c r="G42" s="14">
        <v>0</v>
      </c>
      <c r="H42" s="171">
        <f t="shared" ref="H42:H57" si="5">H41</f>
        <v>13.913043478260871</v>
      </c>
      <c r="I42" s="161">
        <f t="shared" si="4"/>
        <v>0</v>
      </c>
      <c r="J42" s="84">
        <v>32</v>
      </c>
      <c r="K42" s="12"/>
      <c r="P42" s="20" t="s">
        <v>127</v>
      </c>
    </row>
    <row r="43" spans="1:16" x14ac:dyDescent="0.2">
      <c r="A43" s="48"/>
      <c r="B43" s="10" t="s">
        <v>25</v>
      </c>
      <c r="C43" s="13">
        <v>3770012497477</v>
      </c>
      <c r="D43" s="3" t="s">
        <v>55</v>
      </c>
      <c r="F43" s="43" t="s">
        <v>10</v>
      </c>
      <c r="G43" s="14">
        <v>0</v>
      </c>
      <c r="H43" s="171">
        <f t="shared" si="5"/>
        <v>13.913043478260871</v>
      </c>
      <c r="I43" s="161">
        <f t="shared" si="4"/>
        <v>0</v>
      </c>
      <c r="J43" s="84">
        <v>32</v>
      </c>
      <c r="K43" s="20"/>
      <c r="P43" s="20"/>
    </row>
    <row r="44" spans="1:16" x14ac:dyDescent="0.2">
      <c r="A44" s="48"/>
      <c r="B44" s="10" t="s">
        <v>26</v>
      </c>
      <c r="C44" s="13">
        <v>3770012497040</v>
      </c>
      <c r="D44" s="3" t="s">
        <v>55</v>
      </c>
      <c r="F44" s="43" t="s">
        <v>12</v>
      </c>
      <c r="G44" s="14">
        <v>0</v>
      </c>
      <c r="H44" s="171">
        <f t="shared" si="5"/>
        <v>13.913043478260871</v>
      </c>
      <c r="I44" s="161">
        <f t="shared" si="4"/>
        <v>0</v>
      </c>
      <c r="J44" s="84">
        <v>32</v>
      </c>
      <c r="K44" s="20"/>
      <c r="M44" s="20"/>
      <c r="P44" s="20"/>
    </row>
    <row r="45" spans="1:16" x14ac:dyDescent="0.2">
      <c r="A45" s="48"/>
      <c r="B45" s="10" t="s">
        <v>27</v>
      </c>
      <c r="C45" s="13">
        <v>3770012497453</v>
      </c>
      <c r="D45" s="3" t="s">
        <v>55</v>
      </c>
      <c r="F45" s="43" t="s">
        <v>14</v>
      </c>
      <c r="G45" s="14">
        <v>0</v>
      </c>
      <c r="H45" s="171">
        <f t="shared" si="5"/>
        <v>13.913043478260871</v>
      </c>
      <c r="I45" s="161">
        <f t="shared" si="4"/>
        <v>0</v>
      </c>
      <c r="J45" s="84">
        <v>32</v>
      </c>
      <c r="K45" s="12"/>
      <c r="P45" s="20"/>
    </row>
    <row r="46" spans="1:16" x14ac:dyDescent="0.2">
      <c r="A46" s="48"/>
      <c r="B46" s="10" t="s">
        <v>65</v>
      </c>
      <c r="C46" s="13">
        <v>3701506200082</v>
      </c>
      <c r="D46" s="3" t="s">
        <v>55</v>
      </c>
      <c r="F46" s="43" t="s">
        <v>57</v>
      </c>
      <c r="G46" s="14">
        <v>0</v>
      </c>
      <c r="H46" s="171">
        <f t="shared" si="5"/>
        <v>13.913043478260871</v>
      </c>
      <c r="I46" s="161">
        <f t="shared" si="4"/>
        <v>0</v>
      </c>
      <c r="J46" s="84">
        <v>32</v>
      </c>
      <c r="K46" s="20"/>
    </row>
    <row r="47" spans="1:16" x14ac:dyDescent="0.2">
      <c r="A47" s="48"/>
      <c r="B47" s="10" t="s">
        <v>66</v>
      </c>
      <c r="C47" s="13">
        <v>3701506200075</v>
      </c>
      <c r="D47" s="3" t="s">
        <v>55</v>
      </c>
      <c r="F47" s="43" t="s">
        <v>60</v>
      </c>
      <c r="G47" s="14">
        <v>0</v>
      </c>
      <c r="H47" s="171">
        <f t="shared" si="5"/>
        <v>13.913043478260871</v>
      </c>
      <c r="I47" s="161">
        <f t="shared" si="4"/>
        <v>0</v>
      </c>
      <c r="J47" s="84">
        <v>32</v>
      </c>
      <c r="K47" s="20" t="s">
        <v>245</v>
      </c>
      <c r="P47" s="20" t="s">
        <v>192</v>
      </c>
    </row>
    <row r="48" spans="1:16" x14ac:dyDescent="0.2">
      <c r="A48" s="48"/>
      <c r="B48" s="10" t="s">
        <v>67</v>
      </c>
      <c r="C48" s="13">
        <v>3701506200068</v>
      </c>
      <c r="D48" s="3" t="s">
        <v>55</v>
      </c>
      <c r="F48" s="43" t="s">
        <v>58</v>
      </c>
      <c r="G48" s="14">
        <v>0</v>
      </c>
      <c r="H48" s="171">
        <f t="shared" si="5"/>
        <v>13.913043478260871</v>
      </c>
      <c r="I48" s="161">
        <f t="shared" si="4"/>
        <v>0</v>
      </c>
      <c r="J48" s="84">
        <v>32</v>
      </c>
      <c r="K48" s="20"/>
      <c r="P48" s="18"/>
    </row>
    <row r="49" spans="1:19" x14ac:dyDescent="0.2">
      <c r="A49" s="48"/>
      <c r="B49" s="10" t="s">
        <v>68</v>
      </c>
      <c r="C49" s="13">
        <v>3701506200051</v>
      </c>
      <c r="D49" s="3" t="s">
        <v>55</v>
      </c>
      <c r="F49" s="43" t="s">
        <v>62</v>
      </c>
      <c r="G49" s="14">
        <v>0</v>
      </c>
      <c r="H49" s="171">
        <f t="shared" si="5"/>
        <v>13.913043478260871</v>
      </c>
      <c r="I49" s="161">
        <f t="shared" si="4"/>
        <v>0</v>
      </c>
      <c r="J49" s="84">
        <v>32</v>
      </c>
      <c r="P49" s="18"/>
    </row>
    <row r="50" spans="1:19" x14ac:dyDescent="0.2">
      <c r="A50" s="48"/>
      <c r="B50" s="10" t="s">
        <v>69</v>
      </c>
      <c r="C50" s="13">
        <v>3701506200037</v>
      </c>
      <c r="D50" s="3" t="s">
        <v>55</v>
      </c>
      <c r="F50" s="43" t="s">
        <v>61</v>
      </c>
      <c r="G50" s="14">
        <v>0</v>
      </c>
      <c r="H50" s="171">
        <f t="shared" si="5"/>
        <v>13.913043478260871</v>
      </c>
      <c r="I50" s="161">
        <f t="shared" si="4"/>
        <v>0</v>
      </c>
      <c r="J50" s="84">
        <v>32</v>
      </c>
      <c r="K50" s="20"/>
      <c r="P50" s="18"/>
    </row>
    <row r="51" spans="1:19" x14ac:dyDescent="0.2">
      <c r="A51" s="48"/>
      <c r="B51" s="10" t="s">
        <v>89</v>
      </c>
      <c r="C51" s="13">
        <v>3701506201157</v>
      </c>
      <c r="D51" s="3" t="s">
        <v>55</v>
      </c>
      <c r="F51" s="43" t="s">
        <v>87</v>
      </c>
      <c r="G51" s="14">
        <v>0</v>
      </c>
      <c r="H51" s="171">
        <f t="shared" si="5"/>
        <v>13.913043478260871</v>
      </c>
      <c r="I51" s="161">
        <f t="shared" si="4"/>
        <v>0</v>
      </c>
      <c r="J51" s="84">
        <v>32</v>
      </c>
      <c r="P51" s="18"/>
    </row>
    <row r="52" spans="1:19" x14ac:dyDescent="0.2">
      <c r="A52" s="48"/>
      <c r="B52" s="10" t="s">
        <v>116</v>
      </c>
      <c r="C52" s="13">
        <v>3701506201126</v>
      </c>
      <c r="D52" s="3" t="s">
        <v>55</v>
      </c>
      <c r="F52" s="43" t="s">
        <v>118</v>
      </c>
      <c r="G52" s="14">
        <v>0</v>
      </c>
      <c r="H52" s="171">
        <f t="shared" si="5"/>
        <v>13.913043478260871</v>
      </c>
      <c r="I52" s="161">
        <f t="shared" si="4"/>
        <v>0</v>
      </c>
      <c r="J52" s="84">
        <v>32</v>
      </c>
      <c r="K52" s="20" t="s">
        <v>246</v>
      </c>
      <c r="P52" s="20" t="s">
        <v>247</v>
      </c>
    </row>
    <row r="53" spans="1:19" x14ac:dyDescent="0.2">
      <c r="A53" s="48"/>
      <c r="B53" s="10" t="s">
        <v>117</v>
      </c>
      <c r="C53" s="13">
        <v>3701506201683</v>
      </c>
      <c r="D53" s="3" t="s">
        <v>55</v>
      </c>
      <c r="F53" s="43" t="s">
        <v>124</v>
      </c>
      <c r="G53" s="14">
        <v>0</v>
      </c>
      <c r="H53" s="171">
        <f t="shared" si="5"/>
        <v>13.913043478260871</v>
      </c>
      <c r="I53" s="161">
        <f t="shared" si="4"/>
        <v>0</v>
      </c>
      <c r="J53" s="84">
        <v>32</v>
      </c>
      <c r="P53" s="18"/>
    </row>
    <row r="54" spans="1:19" x14ac:dyDescent="0.2">
      <c r="A54" s="48"/>
      <c r="B54" s="10" t="s">
        <v>256</v>
      </c>
      <c r="C54" s="13">
        <v>3701506204899</v>
      </c>
      <c r="D54" s="3" t="s">
        <v>55</v>
      </c>
      <c r="F54" s="43" t="s">
        <v>245</v>
      </c>
      <c r="G54" s="14">
        <v>0</v>
      </c>
      <c r="H54" s="171">
        <f t="shared" si="5"/>
        <v>13.913043478260871</v>
      </c>
      <c r="I54" s="161">
        <f t="shared" si="4"/>
        <v>0</v>
      </c>
      <c r="J54" s="84">
        <v>32</v>
      </c>
      <c r="P54" s="18"/>
    </row>
    <row r="55" spans="1:19" x14ac:dyDescent="0.2">
      <c r="A55" s="48"/>
      <c r="B55" s="10" t="s">
        <v>257</v>
      </c>
      <c r="C55" s="13">
        <v>3701506205216</v>
      </c>
      <c r="D55" s="3" t="s">
        <v>55</v>
      </c>
      <c r="F55" s="43" t="s">
        <v>246</v>
      </c>
      <c r="G55" s="14">
        <v>0</v>
      </c>
      <c r="H55" s="171">
        <f t="shared" si="5"/>
        <v>13.913043478260871</v>
      </c>
      <c r="I55" s="161">
        <f t="shared" si="4"/>
        <v>0</v>
      </c>
      <c r="J55" s="84">
        <v>32</v>
      </c>
    </row>
    <row r="56" spans="1:19" x14ac:dyDescent="0.2">
      <c r="A56" s="48"/>
      <c r="B56" s="10" t="s">
        <v>258</v>
      </c>
      <c r="C56" s="13">
        <v>3701506204882</v>
      </c>
      <c r="D56" s="3" t="s">
        <v>55</v>
      </c>
      <c r="F56" s="43" t="s">
        <v>192</v>
      </c>
      <c r="G56" s="14">
        <v>0</v>
      </c>
      <c r="H56" s="171">
        <f t="shared" si="5"/>
        <v>13.913043478260871</v>
      </c>
      <c r="I56" s="161">
        <f t="shared" si="4"/>
        <v>0</v>
      </c>
      <c r="J56" s="84">
        <v>32</v>
      </c>
    </row>
    <row r="57" spans="1:19" x14ac:dyDescent="0.2">
      <c r="A57" s="48"/>
      <c r="B57" s="10" t="s">
        <v>259</v>
      </c>
      <c r="C57" s="13">
        <v>3701506202116</v>
      </c>
      <c r="D57" s="3" t="s">
        <v>55</v>
      </c>
      <c r="F57" s="43" t="s">
        <v>247</v>
      </c>
      <c r="G57" s="14">
        <v>0</v>
      </c>
      <c r="H57" s="171">
        <f t="shared" si="5"/>
        <v>13.913043478260871</v>
      </c>
      <c r="I57" s="161">
        <f t="shared" si="4"/>
        <v>0</v>
      </c>
      <c r="J57" s="84">
        <v>32</v>
      </c>
    </row>
    <row r="58" spans="1:19" x14ac:dyDescent="0.2">
      <c r="A58" s="48"/>
      <c r="B58" s="69"/>
      <c r="C58" s="27"/>
      <c r="D58" s="26" t="s">
        <v>41</v>
      </c>
      <c r="E58" s="26"/>
      <c r="F58" s="94"/>
      <c r="G58" s="28"/>
      <c r="H58" s="26"/>
      <c r="I58" s="70"/>
      <c r="J58" s="84"/>
    </row>
    <row r="59" spans="1:19" x14ac:dyDescent="0.2">
      <c r="A59" s="48"/>
      <c r="B59" s="71" t="s">
        <v>238</v>
      </c>
      <c r="I59" s="72"/>
      <c r="J59" s="84"/>
      <c r="K59" s="20"/>
    </row>
    <row r="60" spans="1:19" x14ac:dyDescent="0.2">
      <c r="A60" s="48"/>
      <c r="B60" s="10" t="s">
        <v>44</v>
      </c>
      <c r="C60" s="13">
        <v>3770012497903</v>
      </c>
      <c r="D60" s="3" t="s">
        <v>107</v>
      </c>
      <c r="E60" s="158"/>
      <c r="F60" s="43" t="s">
        <v>45</v>
      </c>
      <c r="G60" s="14">
        <v>0</v>
      </c>
      <c r="H60" s="171">
        <f>J60/'2) Sacs à dos + bananes'!A211</f>
        <v>15.65217391304348</v>
      </c>
      <c r="I60" s="161">
        <f>G60*H60</f>
        <v>0</v>
      </c>
      <c r="J60" s="84">
        <v>36</v>
      </c>
      <c r="L60" s="3"/>
      <c r="M60" s="3"/>
    </row>
    <row r="61" spans="1:19" x14ac:dyDescent="0.2">
      <c r="A61" s="48"/>
      <c r="B61" s="10" t="s">
        <v>46</v>
      </c>
      <c r="C61" s="13">
        <v>3770012497897</v>
      </c>
      <c r="D61" s="3" t="s">
        <v>107</v>
      </c>
      <c r="E61" s="164"/>
      <c r="F61" s="43" t="s">
        <v>43</v>
      </c>
      <c r="G61" s="14">
        <v>0</v>
      </c>
      <c r="H61" s="171">
        <f>H60</f>
        <v>15.65217391304348</v>
      </c>
      <c r="I61" s="161">
        <f>G61*H61</f>
        <v>0</v>
      </c>
      <c r="J61" s="84">
        <v>36</v>
      </c>
      <c r="K61" s="20" t="s">
        <v>45</v>
      </c>
      <c r="L61" s="3"/>
      <c r="M61" s="3"/>
      <c r="O61" s="21"/>
      <c r="P61" s="21" t="s">
        <v>43</v>
      </c>
      <c r="R61" s="21"/>
      <c r="S61" s="21" t="s">
        <v>48</v>
      </c>
    </row>
    <row r="62" spans="1:19" x14ac:dyDescent="0.2">
      <c r="A62" s="48"/>
      <c r="B62" s="10" t="s">
        <v>47</v>
      </c>
      <c r="C62" s="13">
        <v>3770012497873</v>
      </c>
      <c r="D62" s="3" t="s">
        <v>107</v>
      </c>
      <c r="E62" s="190"/>
      <c r="F62" s="43" t="s">
        <v>48</v>
      </c>
      <c r="G62" s="14">
        <v>0</v>
      </c>
      <c r="H62" s="171">
        <f>H61</f>
        <v>15.65217391304348</v>
      </c>
      <c r="I62" s="161">
        <f>G62*H62</f>
        <v>0</v>
      </c>
      <c r="J62" s="84">
        <v>36</v>
      </c>
      <c r="K62" s="20"/>
      <c r="L62" s="3"/>
      <c r="M62" s="3"/>
      <c r="O62" s="21"/>
      <c r="P62" s="21"/>
      <c r="R62" s="21"/>
      <c r="S62" s="21"/>
    </row>
    <row r="63" spans="1:19" x14ac:dyDescent="0.2">
      <c r="A63" s="48"/>
      <c r="B63" s="10"/>
      <c r="H63" s="171"/>
      <c r="I63" s="72"/>
      <c r="J63" s="84"/>
      <c r="K63" s="20"/>
      <c r="L63" s="3"/>
      <c r="M63" s="3"/>
    </row>
    <row r="64" spans="1:19" x14ac:dyDescent="0.2">
      <c r="A64" s="48"/>
      <c r="B64" s="10" t="s">
        <v>49</v>
      </c>
      <c r="C64" s="13">
        <v>3770012497866</v>
      </c>
      <c r="D64" s="3" t="s">
        <v>108</v>
      </c>
      <c r="E64" s="158"/>
      <c r="F64" s="43" t="s">
        <v>45</v>
      </c>
      <c r="G64" s="14">
        <v>0</v>
      </c>
      <c r="H64" s="171">
        <f>J64/'2) Sacs à dos + bananes'!A211</f>
        <v>16.956521739130437</v>
      </c>
      <c r="I64" s="161">
        <f t="shared" ref="I64:I70" si="6">G64*H64</f>
        <v>0</v>
      </c>
      <c r="J64" s="84">
        <v>39</v>
      </c>
      <c r="K64" s="20"/>
      <c r="L64" s="3"/>
      <c r="M64" s="3"/>
    </row>
    <row r="65" spans="1:19" x14ac:dyDescent="0.2">
      <c r="A65" s="48"/>
      <c r="B65" s="10" t="s">
        <v>50</v>
      </c>
      <c r="C65" s="13">
        <v>3770012497859</v>
      </c>
      <c r="D65" s="3" t="s">
        <v>108</v>
      </c>
      <c r="E65" s="164"/>
      <c r="F65" s="43" t="s">
        <v>43</v>
      </c>
      <c r="G65" s="14">
        <v>0</v>
      </c>
      <c r="H65" s="171">
        <f>H64</f>
        <v>16.956521739130437</v>
      </c>
      <c r="I65" s="161">
        <f t="shared" si="6"/>
        <v>0</v>
      </c>
      <c r="J65" s="84">
        <v>39</v>
      </c>
      <c r="K65" s="20"/>
      <c r="L65" s="3"/>
      <c r="M65" s="3"/>
    </row>
    <row r="66" spans="1:19" x14ac:dyDescent="0.2">
      <c r="A66" s="48"/>
      <c r="B66" s="10" t="s">
        <v>51</v>
      </c>
      <c r="C66" s="13">
        <v>3770012497835</v>
      </c>
      <c r="D66" s="3" t="s">
        <v>108</v>
      </c>
      <c r="E66" s="190"/>
      <c r="F66" s="43" t="s">
        <v>48</v>
      </c>
      <c r="G66" s="14">
        <v>0</v>
      </c>
      <c r="H66" s="171">
        <f>H65</f>
        <v>16.956521739130437</v>
      </c>
      <c r="I66" s="161">
        <f t="shared" si="6"/>
        <v>0</v>
      </c>
      <c r="J66" s="84">
        <v>39</v>
      </c>
      <c r="K66" s="20"/>
      <c r="L66" s="3"/>
      <c r="M66" s="3"/>
    </row>
    <row r="67" spans="1:19" x14ac:dyDescent="0.2">
      <c r="A67" s="48"/>
      <c r="B67" s="10"/>
      <c r="H67" s="171"/>
      <c r="I67" s="161"/>
      <c r="J67" s="84"/>
      <c r="K67" s="20"/>
      <c r="L67" s="3"/>
      <c r="M67" s="3"/>
    </row>
    <row r="68" spans="1:19" x14ac:dyDescent="0.2">
      <c r="A68" s="48"/>
      <c r="B68" s="10" t="s">
        <v>52</v>
      </c>
      <c r="C68" s="13">
        <v>3770012497828</v>
      </c>
      <c r="D68" s="3" t="s">
        <v>55</v>
      </c>
      <c r="E68" s="158"/>
      <c r="F68" s="43" t="s">
        <v>45</v>
      </c>
      <c r="G68" s="14">
        <v>0</v>
      </c>
      <c r="H68" s="171">
        <f>J68/'2) Sacs à dos + bananes'!A211</f>
        <v>13.913043478260871</v>
      </c>
      <c r="I68" s="161">
        <f t="shared" si="6"/>
        <v>0</v>
      </c>
      <c r="J68" s="84">
        <v>32</v>
      </c>
      <c r="K68" s="20"/>
      <c r="L68" s="3"/>
      <c r="M68" s="3"/>
    </row>
    <row r="69" spans="1:19" x14ac:dyDescent="0.2">
      <c r="A69" s="48"/>
      <c r="B69" s="10" t="s">
        <v>53</v>
      </c>
      <c r="C69" s="13">
        <v>3770012497811</v>
      </c>
      <c r="D69" s="3" t="s">
        <v>55</v>
      </c>
      <c r="E69" s="164"/>
      <c r="F69" s="43" t="s">
        <v>43</v>
      </c>
      <c r="G69" s="14">
        <v>0</v>
      </c>
      <c r="H69" s="171">
        <f>H68</f>
        <v>13.913043478260871</v>
      </c>
      <c r="I69" s="161">
        <f t="shared" si="6"/>
        <v>0</v>
      </c>
      <c r="J69" s="84">
        <v>32</v>
      </c>
      <c r="K69" s="20"/>
      <c r="L69" s="3"/>
      <c r="M69" s="3"/>
    </row>
    <row r="70" spans="1:19" x14ac:dyDescent="0.2">
      <c r="A70" s="48"/>
      <c r="B70" s="10" t="s">
        <v>54</v>
      </c>
      <c r="C70" s="13">
        <v>3770012497798</v>
      </c>
      <c r="D70" s="3" t="s">
        <v>55</v>
      </c>
      <c r="E70" s="190"/>
      <c r="F70" s="43" t="s">
        <v>48</v>
      </c>
      <c r="G70" s="14">
        <v>0</v>
      </c>
      <c r="H70" s="171">
        <f>H69</f>
        <v>13.913043478260871</v>
      </c>
      <c r="I70" s="161">
        <f t="shared" si="6"/>
        <v>0</v>
      </c>
      <c r="J70" s="84">
        <v>32</v>
      </c>
      <c r="K70" s="20"/>
      <c r="L70" s="3"/>
      <c r="M70" s="3"/>
    </row>
    <row r="71" spans="1:19" x14ac:dyDescent="0.2">
      <c r="A71" s="48"/>
      <c r="B71" s="69"/>
      <c r="C71" s="27"/>
      <c r="D71" s="26" t="s">
        <v>41</v>
      </c>
      <c r="E71" s="26"/>
      <c r="F71" s="94"/>
      <c r="G71" s="28"/>
      <c r="H71" s="26"/>
      <c r="I71" s="70"/>
      <c r="J71" s="191"/>
      <c r="K71" s="20"/>
      <c r="L71" s="3"/>
      <c r="M71" s="3"/>
    </row>
    <row r="72" spans="1:19" s="40" customFormat="1" x14ac:dyDescent="0.2">
      <c r="A72" s="49"/>
      <c r="B72" s="185" t="s">
        <v>239</v>
      </c>
      <c r="C72" s="186"/>
      <c r="D72" s="187"/>
      <c r="E72" s="187"/>
      <c r="F72" s="188"/>
      <c r="G72" s="41"/>
      <c r="H72" s="187"/>
      <c r="I72" s="189"/>
      <c r="J72" s="191"/>
      <c r="K72" s="192"/>
      <c r="L72" s="187"/>
      <c r="M72" s="187"/>
      <c r="P72" s="193"/>
      <c r="S72" s="187"/>
    </row>
    <row r="73" spans="1:19" s="40" customFormat="1" x14ac:dyDescent="0.2">
      <c r="A73" s="49"/>
      <c r="B73" s="194" t="s">
        <v>134</v>
      </c>
      <c r="C73" s="13">
        <v>3701506201980</v>
      </c>
      <c r="D73" s="3" t="s">
        <v>242</v>
      </c>
      <c r="E73" s="195"/>
      <c r="F73" s="43" t="s">
        <v>112</v>
      </c>
      <c r="G73" s="14">
        <v>0</v>
      </c>
      <c r="H73" s="171">
        <f>J73/'2) Sacs à dos + bananes'!A211</f>
        <v>16.956521739130437</v>
      </c>
      <c r="I73" s="161">
        <f>G73*H73</f>
        <v>0</v>
      </c>
      <c r="J73" s="84">
        <v>39</v>
      </c>
      <c r="K73" s="192"/>
      <c r="L73" s="187"/>
      <c r="M73" s="187"/>
      <c r="P73" s="196"/>
    </row>
    <row r="74" spans="1:19" s="40" customFormat="1" x14ac:dyDescent="0.2">
      <c r="A74" s="49"/>
      <c r="B74" s="194" t="s">
        <v>137</v>
      </c>
      <c r="C74" s="13">
        <v>3701506201973</v>
      </c>
      <c r="D74" s="3" t="s">
        <v>242</v>
      </c>
      <c r="E74" s="197"/>
      <c r="F74" s="43" t="s">
        <v>113</v>
      </c>
      <c r="G74" s="14">
        <v>0</v>
      </c>
      <c r="H74" s="171">
        <f>H73</f>
        <v>16.956521739130437</v>
      </c>
      <c r="I74" s="161">
        <f>G74*H74</f>
        <v>0</v>
      </c>
      <c r="J74" s="84">
        <v>39</v>
      </c>
      <c r="K74" s="192" t="s">
        <v>112</v>
      </c>
      <c r="L74" s="187"/>
      <c r="M74" s="187"/>
      <c r="P74" s="193" t="s">
        <v>114</v>
      </c>
    </row>
    <row r="75" spans="1:19" s="40" customFormat="1" x14ac:dyDescent="0.2">
      <c r="A75" s="49"/>
      <c r="B75" s="194" t="s">
        <v>138</v>
      </c>
      <c r="C75" s="13">
        <v>3701506201966</v>
      </c>
      <c r="D75" s="3" t="s">
        <v>242</v>
      </c>
      <c r="E75" s="198"/>
      <c r="F75" s="43" t="s">
        <v>114</v>
      </c>
      <c r="G75" s="14">
        <v>0</v>
      </c>
      <c r="H75" s="171">
        <f>H74</f>
        <v>16.956521739130437</v>
      </c>
      <c r="I75" s="161">
        <f>G75*H75</f>
        <v>0</v>
      </c>
      <c r="J75" s="84">
        <v>39</v>
      </c>
      <c r="K75" s="192"/>
      <c r="L75" s="187"/>
      <c r="M75" s="187"/>
      <c r="P75" s="196"/>
    </row>
    <row r="76" spans="1:19" s="40" customFormat="1" x14ac:dyDescent="0.2">
      <c r="A76" s="49"/>
      <c r="B76" s="194" t="s">
        <v>139</v>
      </c>
      <c r="C76" s="13">
        <v>3701506201959</v>
      </c>
      <c r="D76" s="3" t="s">
        <v>242</v>
      </c>
      <c r="E76" s="199"/>
      <c r="F76" s="43" t="s">
        <v>115</v>
      </c>
      <c r="G76" s="14">
        <v>0</v>
      </c>
      <c r="H76" s="171">
        <f>H75</f>
        <v>16.956521739130437</v>
      </c>
      <c r="I76" s="161">
        <f>G76*H76</f>
        <v>0</v>
      </c>
      <c r="J76" s="84">
        <v>39</v>
      </c>
      <c r="K76" s="192"/>
      <c r="L76" s="187"/>
      <c r="M76" s="187"/>
      <c r="P76" s="196"/>
    </row>
    <row r="77" spans="1:19" s="40" customFormat="1" x14ac:dyDescent="0.2">
      <c r="A77" s="49"/>
      <c r="B77" s="194" t="s">
        <v>217</v>
      </c>
      <c r="C77" s="13">
        <v>3701506204950</v>
      </c>
      <c r="D77" s="3" t="s">
        <v>242</v>
      </c>
      <c r="E77" s="32"/>
      <c r="F77" s="43" t="s">
        <v>216</v>
      </c>
      <c r="G77" s="14">
        <v>0</v>
      </c>
      <c r="H77" s="171">
        <f>H76</f>
        <v>16.956521739130437</v>
      </c>
      <c r="I77" s="161">
        <f>G77*H77</f>
        <v>0</v>
      </c>
      <c r="J77" s="84">
        <v>39</v>
      </c>
      <c r="K77" s="192"/>
      <c r="L77" s="187"/>
      <c r="M77" s="187"/>
      <c r="P77" s="196"/>
    </row>
    <row r="78" spans="1:19" s="40" customFormat="1" x14ac:dyDescent="0.2">
      <c r="A78" s="49"/>
      <c r="B78" s="194"/>
      <c r="C78" s="186"/>
      <c r="D78" s="187"/>
      <c r="E78" s="187"/>
      <c r="F78" s="43"/>
      <c r="G78" s="41"/>
      <c r="H78" s="187"/>
      <c r="I78" s="189"/>
      <c r="J78" s="84"/>
      <c r="K78" s="192"/>
      <c r="L78" s="187"/>
      <c r="M78" s="187"/>
      <c r="P78" s="196"/>
    </row>
    <row r="79" spans="1:19" s="40" customFormat="1" x14ac:dyDescent="0.2">
      <c r="A79" s="49"/>
      <c r="B79" s="194" t="s">
        <v>135</v>
      </c>
      <c r="C79" s="13">
        <v>3701506201942</v>
      </c>
      <c r="D79" s="3" t="s">
        <v>243</v>
      </c>
      <c r="E79" s="195"/>
      <c r="F79" s="43" t="s">
        <v>112</v>
      </c>
      <c r="G79" s="14">
        <v>0</v>
      </c>
      <c r="H79" s="200">
        <f>H77</f>
        <v>16.956521739130437</v>
      </c>
      <c r="I79" s="161">
        <f>G79*H79</f>
        <v>0</v>
      </c>
      <c r="J79" s="84">
        <v>39</v>
      </c>
      <c r="K79" s="192"/>
      <c r="L79" s="187"/>
      <c r="M79" s="187"/>
      <c r="P79" s="196"/>
    </row>
    <row r="80" spans="1:19" s="40" customFormat="1" x14ac:dyDescent="0.2">
      <c r="A80" s="49"/>
      <c r="B80" s="194" t="s">
        <v>140</v>
      </c>
      <c r="C80" s="13">
        <v>3701506201935</v>
      </c>
      <c r="D80" s="3" t="s">
        <v>243</v>
      </c>
      <c r="E80" s="197"/>
      <c r="F80" s="43" t="s">
        <v>113</v>
      </c>
      <c r="G80" s="14">
        <v>0</v>
      </c>
      <c r="H80" s="200">
        <f>H79</f>
        <v>16.956521739130437</v>
      </c>
      <c r="I80" s="161">
        <f>G80*H80</f>
        <v>0</v>
      </c>
      <c r="J80" s="84">
        <v>39</v>
      </c>
      <c r="K80" s="192"/>
      <c r="L80" s="187"/>
      <c r="M80" s="187"/>
      <c r="P80" s="196"/>
    </row>
    <row r="81" spans="1:16" s="40" customFormat="1" x14ac:dyDescent="0.2">
      <c r="A81" s="49"/>
      <c r="B81" s="194" t="s">
        <v>181</v>
      </c>
      <c r="C81" s="13">
        <v>3701506202666</v>
      </c>
      <c r="D81" s="3" t="s">
        <v>243</v>
      </c>
      <c r="E81" s="198"/>
      <c r="F81" s="43" t="s">
        <v>114</v>
      </c>
      <c r="G81" s="14">
        <v>0</v>
      </c>
      <c r="H81" s="200">
        <f>H80</f>
        <v>16.956521739130437</v>
      </c>
      <c r="I81" s="161">
        <f>G81*H81</f>
        <v>0</v>
      </c>
      <c r="J81" s="84">
        <v>39</v>
      </c>
      <c r="K81" s="192"/>
      <c r="L81" s="187"/>
      <c r="M81" s="187"/>
      <c r="P81" s="196"/>
    </row>
    <row r="82" spans="1:16" s="40" customFormat="1" x14ac:dyDescent="0.2">
      <c r="A82" s="49"/>
      <c r="B82" s="194" t="s">
        <v>182</v>
      </c>
      <c r="C82" s="13">
        <v>3701506202659</v>
      </c>
      <c r="D82" s="3" t="s">
        <v>243</v>
      </c>
      <c r="E82" s="199"/>
      <c r="F82" s="43" t="s">
        <v>115</v>
      </c>
      <c r="G82" s="14">
        <v>0</v>
      </c>
      <c r="H82" s="200">
        <f>H81</f>
        <v>16.956521739130437</v>
      </c>
      <c r="I82" s="161">
        <f>G82*H82</f>
        <v>0</v>
      </c>
      <c r="J82" s="84">
        <v>39</v>
      </c>
      <c r="K82" s="192" t="s">
        <v>113</v>
      </c>
      <c r="L82" s="187"/>
      <c r="M82" s="187"/>
      <c r="P82" s="193" t="s">
        <v>115</v>
      </c>
    </row>
    <row r="83" spans="1:16" s="40" customFormat="1" x14ac:dyDescent="0.2">
      <c r="A83" s="49"/>
      <c r="B83" s="194" t="s">
        <v>218</v>
      </c>
      <c r="C83" s="13">
        <v>3701506204837</v>
      </c>
      <c r="D83" s="3" t="s">
        <v>243</v>
      </c>
      <c r="E83" s="32"/>
      <c r="F83" s="43" t="s">
        <v>216</v>
      </c>
      <c r="G83" s="14">
        <v>0</v>
      </c>
      <c r="H83" s="200">
        <f>H82</f>
        <v>16.956521739130437</v>
      </c>
      <c r="I83" s="161">
        <f>G83*H83</f>
        <v>0</v>
      </c>
      <c r="J83" s="84">
        <v>39</v>
      </c>
      <c r="K83" s="192"/>
      <c r="L83" s="187"/>
      <c r="M83" s="187"/>
      <c r="P83" s="196"/>
    </row>
    <row r="84" spans="1:16" s="40" customFormat="1" x14ac:dyDescent="0.2">
      <c r="A84" s="49"/>
      <c r="B84" s="194"/>
      <c r="C84" s="13"/>
      <c r="D84" s="3"/>
      <c r="E84" s="3"/>
      <c r="F84" s="43"/>
      <c r="G84" s="14"/>
      <c r="H84" s="200"/>
      <c r="I84" s="161"/>
      <c r="J84" s="84"/>
      <c r="K84" s="192"/>
      <c r="L84" s="187"/>
      <c r="M84" s="187"/>
      <c r="P84" s="196"/>
    </row>
    <row r="85" spans="1:16" s="40" customFormat="1" x14ac:dyDescent="0.2">
      <c r="A85" s="49"/>
      <c r="B85" s="194" t="s">
        <v>410</v>
      </c>
      <c r="C85" s="13">
        <v>3701506204974</v>
      </c>
      <c r="D85" s="3" t="s">
        <v>108</v>
      </c>
      <c r="E85" s="195"/>
      <c r="F85" s="43" t="s">
        <v>112</v>
      </c>
      <c r="G85" s="14">
        <v>0</v>
      </c>
      <c r="H85" s="200">
        <f>H83</f>
        <v>16.956521739130437</v>
      </c>
      <c r="I85" s="161">
        <f>G85*H85</f>
        <v>0</v>
      </c>
      <c r="J85" s="84">
        <v>39</v>
      </c>
      <c r="K85" s="192"/>
      <c r="L85" s="187"/>
      <c r="M85" s="187"/>
      <c r="P85" s="196"/>
    </row>
    <row r="86" spans="1:16" s="40" customFormat="1" x14ac:dyDescent="0.2">
      <c r="A86" s="49"/>
      <c r="B86" s="194" t="s">
        <v>411</v>
      </c>
      <c r="C86" s="13">
        <v>3701506205384</v>
      </c>
      <c r="D86" s="3" t="s">
        <v>108</v>
      </c>
      <c r="E86" s="197"/>
      <c r="F86" s="43" t="s">
        <v>113</v>
      </c>
      <c r="G86" s="14">
        <v>0</v>
      </c>
      <c r="H86" s="200">
        <f>H85</f>
        <v>16.956521739130437</v>
      </c>
      <c r="I86" s="161">
        <f>G86*H86</f>
        <v>0</v>
      </c>
      <c r="J86" s="84">
        <v>39</v>
      </c>
      <c r="K86" s="192"/>
      <c r="L86" s="187"/>
      <c r="M86" s="187"/>
      <c r="P86" s="196"/>
    </row>
    <row r="87" spans="1:16" s="40" customFormat="1" x14ac:dyDescent="0.2">
      <c r="A87" s="49"/>
      <c r="B87" s="194" t="s">
        <v>412</v>
      </c>
      <c r="C87" s="13">
        <v>3701506205247</v>
      </c>
      <c r="D87" s="3" t="s">
        <v>108</v>
      </c>
      <c r="E87" s="32"/>
      <c r="F87" s="43" t="s">
        <v>216</v>
      </c>
      <c r="G87" s="14">
        <v>0</v>
      </c>
      <c r="H87" s="200">
        <f>H86</f>
        <v>16.956521739130437</v>
      </c>
      <c r="I87" s="161">
        <f>G87*H87</f>
        <v>0</v>
      </c>
      <c r="J87" s="84">
        <v>39</v>
      </c>
      <c r="K87" s="192"/>
      <c r="L87" s="187"/>
      <c r="M87" s="187"/>
      <c r="P87" s="196"/>
    </row>
    <row r="88" spans="1:16" s="40" customFormat="1" x14ac:dyDescent="0.2">
      <c r="A88" s="49"/>
      <c r="B88" s="194"/>
      <c r="C88" s="186"/>
      <c r="D88" s="187"/>
      <c r="E88" s="187"/>
      <c r="F88" s="188"/>
      <c r="G88" s="41"/>
      <c r="H88" s="187"/>
      <c r="I88" s="189"/>
      <c r="J88" s="84"/>
      <c r="K88" s="192"/>
      <c r="L88" s="187"/>
      <c r="M88" s="187"/>
      <c r="P88" s="193"/>
    </row>
    <row r="89" spans="1:16" s="40" customFormat="1" x14ac:dyDescent="0.2">
      <c r="A89" s="49"/>
      <c r="B89" s="194" t="s">
        <v>136</v>
      </c>
      <c r="C89" s="13">
        <v>3701506201928</v>
      </c>
      <c r="D89" s="3" t="s">
        <v>244</v>
      </c>
      <c r="E89" s="195"/>
      <c r="F89" s="43" t="s">
        <v>112</v>
      </c>
      <c r="G89" s="14">
        <v>0</v>
      </c>
      <c r="H89" s="200">
        <f>H83</f>
        <v>16.956521739130437</v>
      </c>
      <c r="I89" s="161">
        <f>G89*H89</f>
        <v>0</v>
      </c>
      <c r="J89" s="84">
        <v>39</v>
      </c>
      <c r="K89" s="192"/>
      <c r="L89" s="187"/>
      <c r="M89" s="187"/>
    </row>
    <row r="90" spans="1:16" s="40" customFormat="1" x14ac:dyDescent="0.2">
      <c r="A90" s="49"/>
      <c r="B90" s="194" t="s">
        <v>141</v>
      </c>
      <c r="C90" s="13">
        <v>3701506201911</v>
      </c>
      <c r="D90" s="3" t="s">
        <v>244</v>
      </c>
      <c r="E90" s="197"/>
      <c r="F90" s="43" t="s">
        <v>113</v>
      </c>
      <c r="G90" s="14">
        <v>0</v>
      </c>
      <c r="H90" s="200">
        <f>H89</f>
        <v>16.956521739130437</v>
      </c>
      <c r="I90" s="161">
        <f>G90*H90</f>
        <v>0</v>
      </c>
      <c r="J90" s="84">
        <v>39</v>
      </c>
      <c r="K90" s="192"/>
      <c r="L90" s="187"/>
      <c r="M90" s="187"/>
    </row>
    <row r="91" spans="1:16" s="40" customFormat="1" x14ac:dyDescent="0.2">
      <c r="A91" s="49"/>
      <c r="B91" s="194" t="s">
        <v>184</v>
      </c>
      <c r="C91" s="13">
        <v>3701506202642</v>
      </c>
      <c r="D91" s="3" t="s">
        <v>244</v>
      </c>
      <c r="E91" s="198"/>
      <c r="F91" s="43" t="s">
        <v>114</v>
      </c>
      <c r="G91" s="14">
        <v>0</v>
      </c>
      <c r="H91" s="200">
        <f>H90</f>
        <v>16.956521739130437</v>
      </c>
      <c r="I91" s="161">
        <f>G91*H91</f>
        <v>0</v>
      </c>
      <c r="J91" s="84">
        <v>39</v>
      </c>
      <c r="K91" s="192"/>
      <c r="L91" s="187"/>
      <c r="M91" s="187"/>
    </row>
    <row r="92" spans="1:16" s="40" customFormat="1" x14ac:dyDescent="0.2">
      <c r="A92" s="49"/>
      <c r="B92" s="194" t="s">
        <v>183</v>
      </c>
      <c r="C92" s="13">
        <v>3701506202635</v>
      </c>
      <c r="D92" s="3" t="s">
        <v>244</v>
      </c>
      <c r="E92" s="199"/>
      <c r="F92" s="43" t="s">
        <v>115</v>
      </c>
      <c r="G92" s="14">
        <v>0</v>
      </c>
      <c r="H92" s="200">
        <f>H91</f>
        <v>16.956521739130437</v>
      </c>
      <c r="I92" s="161">
        <f>G92*H92</f>
        <v>0</v>
      </c>
      <c r="J92" s="84">
        <v>39</v>
      </c>
      <c r="K92" s="192"/>
      <c r="L92" s="187"/>
      <c r="M92" s="187"/>
    </row>
    <row r="93" spans="1:16" s="40" customFormat="1" x14ac:dyDescent="0.2">
      <c r="A93" s="49"/>
      <c r="B93" s="194" t="s">
        <v>219</v>
      </c>
      <c r="C93" s="13">
        <v>3701506204851</v>
      </c>
      <c r="D93" s="3" t="s">
        <v>244</v>
      </c>
      <c r="E93" s="32"/>
      <c r="F93" s="43" t="s">
        <v>216</v>
      </c>
      <c r="G93" s="14">
        <v>0</v>
      </c>
      <c r="H93" s="200">
        <f>H92</f>
        <v>16.956521739130437</v>
      </c>
      <c r="I93" s="161">
        <f>G93*H93</f>
        <v>0</v>
      </c>
      <c r="J93" s="84">
        <v>39</v>
      </c>
      <c r="K93" s="192"/>
      <c r="L93" s="187"/>
      <c r="M93" s="187"/>
    </row>
    <row r="94" spans="1:16" s="40" customFormat="1" x14ac:dyDescent="0.2">
      <c r="A94" s="49"/>
      <c r="B94" s="69"/>
      <c r="C94" s="27"/>
      <c r="D94" s="26" t="s">
        <v>41</v>
      </c>
      <c r="E94" s="26"/>
      <c r="F94" s="94"/>
      <c r="G94" s="28"/>
      <c r="H94" s="26"/>
      <c r="I94" s="70"/>
      <c r="J94" s="84"/>
      <c r="K94" s="192"/>
      <c r="L94" s="187"/>
      <c r="M94" s="187"/>
    </row>
    <row r="95" spans="1:16" s="40" customFormat="1" x14ac:dyDescent="0.2">
      <c r="A95" s="49"/>
      <c r="B95" s="185" t="s">
        <v>240</v>
      </c>
      <c r="C95" s="13"/>
      <c r="D95" s="3"/>
      <c r="E95" s="3"/>
      <c r="F95" s="43"/>
      <c r="G95" s="14"/>
      <c r="H95" s="200"/>
      <c r="I95" s="161"/>
      <c r="J95" s="84"/>
      <c r="K95" s="192"/>
      <c r="L95" s="187"/>
      <c r="M95" s="187"/>
    </row>
    <row r="96" spans="1:16" s="40" customFormat="1" x14ac:dyDescent="0.2">
      <c r="A96" s="49"/>
      <c r="B96" s="10" t="s">
        <v>220</v>
      </c>
      <c r="C96" s="201">
        <v>3701506204967</v>
      </c>
      <c r="D96" s="3" t="s">
        <v>242</v>
      </c>
      <c r="E96" s="195"/>
      <c r="F96" s="43" t="s">
        <v>112</v>
      </c>
      <c r="G96" s="14">
        <v>0</v>
      </c>
      <c r="H96" s="171">
        <f>H93</f>
        <v>16.956521739130437</v>
      </c>
      <c r="I96" s="161">
        <f>G96*H96</f>
        <v>0</v>
      </c>
      <c r="J96" s="84">
        <v>39</v>
      </c>
      <c r="K96" s="192"/>
      <c r="L96" s="187"/>
      <c r="M96" s="187"/>
    </row>
    <row r="97" spans="1:27" s="40" customFormat="1" x14ac:dyDescent="0.2">
      <c r="A97" s="49"/>
      <c r="B97" s="10" t="s">
        <v>221</v>
      </c>
      <c r="C97" s="201">
        <v>3701506204936</v>
      </c>
      <c r="D97" s="3" t="s">
        <v>242</v>
      </c>
      <c r="E97" s="197"/>
      <c r="F97" s="43" t="s">
        <v>113</v>
      </c>
      <c r="G97" s="14">
        <v>0</v>
      </c>
      <c r="H97" s="171">
        <f>H96</f>
        <v>16.956521739130437</v>
      </c>
      <c r="I97" s="161">
        <f>G97*H97</f>
        <v>0</v>
      </c>
      <c r="J97" s="84">
        <v>39</v>
      </c>
      <c r="K97" s="192"/>
      <c r="L97" s="187"/>
      <c r="M97" s="187"/>
    </row>
    <row r="98" spans="1:27" s="40" customFormat="1" x14ac:dyDescent="0.2">
      <c r="A98" s="49"/>
      <c r="B98" s="10" t="s">
        <v>222</v>
      </c>
      <c r="C98" s="201">
        <v>3701506205131</v>
      </c>
      <c r="D98" s="3" t="s">
        <v>242</v>
      </c>
      <c r="E98" s="202"/>
      <c r="F98" s="43" t="s">
        <v>235</v>
      </c>
      <c r="G98" s="14">
        <v>0</v>
      </c>
      <c r="H98" s="171">
        <f>H97</f>
        <v>16.956521739130437</v>
      </c>
      <c r="I98" s="161">
        <f>G98*H98</f>
        <v>0</v>
      </c>
      <c r="J98" s="84">
        <v>39</v>
      </c>
      <c r="K98" s="192"/>
      <c r="L98" s="187"/>
      <c r="M98" s="187"/>
    </row>
    <row r="99" spans="1:27" s="40" customFormat="1" x14ac:dyDescent="0.2">
      <c r="A99" s="49"/>
      <c r="B99" s="10" t="s">
        <v>223</v>
      </c>
      <c r="C99" s="201">
        <v>3701506204868</v>
      </c>
      <c r="D99" s="3" t="s">
        <v>242</v>
      </c>
      <c r="E99" s="199"/>
      <c r="F99" s="43" t="s">
        <v>236</v>
      </c>
      <c r="G99" s="14">
        <v>0</v>
      </c>
      <c r="H99" s="171">
        <f>H98</f>
        <v>16.956521739130437</v>
      </c>
      <c r="I99" s="161">
        <f>G99*H99</f>
        <v>0</v>
      </c>
      <c r="J99" s="84">
        <v>39</v>
      </c>
      <c r="K99" s="192"/>
      <c r="L99" s="187"/>
      <c r="M99" s="187"/>
    </row>
    <row r="100" spans="1:27" s="40" customFormat="1" x14ac:dyDescent="0.2">
      <c r="A100" s="49"/>
      <c r="B100" s="10" t="s">
        <v>224</v>
      </c>
      <c r="C100" s="201">
        <v>3701506204905</v>
      </c>
      <c r="D100" s="3" t="s">
        <v>242</v>
      </c>
      <c r="E100" s="198"/>
      <c r="F100" s="43" t="s">
        <v>114</v>
      </c>
      <c r="G100" s="14">
        <v>0</v>
      </c>
      <c r="H100" s="171">
        <f>H99</f>
        <v>16.956521739130437</v>
      </c>
      <c r="I100" s="161">
        <f>G100*H100</f>
        <v>0</v>
      </c>
      <c r="J100" s="84">
        <v>39</v>
      </c>
      <c r="K100" s="192"/>
      <c r="L100" s="187"/>
      <c r="M100" s="187"/>
    </row>
    <row r="101" spans="1:27" s="40" customFormat="1" x14ac:dyDescent="0.2">
      <c r="A101" s="49"/>
      <c r="B101" s="10"/>
      <c r="C101" s="201"/>
      <c r="D101" s="187"/>
      <c r="E101" s="3"/>
      <c r="F101" s="43"/>
      <c r="G101" s="41"/>
      <c r="H101" s="187"/>
      <c r="I101" s="189"/>
      <c r="J101" s="84"/>
      <c r="K101" s="192"/>
      <c r="L101" s="187"/>
      <c r="M101" s="187"/>
      <c r="AA101" s="3"/>
    </row>
    <row r="102" spans="1:27" s="40" customFormat="1" x14ac:dyDescent="0.2">
      <c r="A102" s="49"/>
      <c r="B102" s="10" t="s">
        <v>225</v>
      </c>
      <c r="C102" s="201">
        <v>3701506205032</v>
      </c>
      <c r="D102" s="3" t="s">
        <v>243</v>
      </c>
      <c r="E102" s="195"/>
      <c r="F102" s="43" t="s">
        <v>112</v>
      </c>
      <c r="G102" s="14">
        <v>0</v>
      </c>
      <c r="H102" s="200">
        <f>H100</f>
        <v>16.956521739130437</v>
      </c>
      <c r="I102" s="161">
        <f>G102*H102</f>
        <v>0</v>
      </c>
      <c r="J102" s="84">
        <v>39</v>
      </c>
      <c r="K102" s="192"/>
      <c r="L102" s="187"/>
      <c r="M102" s="187"/>
      <c r="N102" s="14" t="s">
        <v>112</v>
      </c>
      <c r="Q102" s="14" t="s">
        <v>113</v>
      </c>
      <c r="R102" s="21"/>
      <c r="T102" s="3" t="s">
        <v>235</v>
      </c>
      <c r="U102" s="3"/>
      <c r="W102" s="3" t="s">
        <v>236</v>
      </c>
      <c r="X102" s="3"/>
      <c r="Y102" s="14" t="s">
        <v>114</v>
      </c>
      <c r="AA102" s="3"/>
    </row>
    <row r="103" spans="1:27" s="40" customFormat="1" x14ac:dyDescent="0.2">
      <c r="A103" s="49"/>
      <c r="B103" s="10" t="s">
        <v>226</v>
      </c>
      <c r="C103" s="201">
        <v>3701506205025</v>
      </c>
      <c r="D103" s="3" t="s">
        <v>243</v>
      </c>
      <c r="E103" s="197"/>
      <c r="F103" s="43" t="s">
        <v>113</v>
      </c>
      <c r="G103" s="14">
        <v>0</v>
      </c>
      <c r="H103" s="200">
        <f>H102</f>
        <v>16.956521739130437</v>
      </c>
      <c r="I103" s="161">
        <f>G103*H103</f>
        <v>0</v>
      </c>
      <c r="J103" s="84">
        <v>39</v>
      </c>
      <c r="K103" s="192"/>
      <c r="L103" s="187"/>
      <c r="M103" s="187"/>
      <c r="N103" s="14"/>
      <c r="R103" s="21"/>
      <c r="U103" s="3"/>
      <c r="X103" s="3"/>
      <c r="AA103" s="3"/>
    </row>
    <row r="104" spans="1:27" s="40" customFormat="1" x14ac:dyDescent="0.2">
      <c r="A104" s="49"/>
      <c r="B104" s="10" t="s">
        <v>227</v>
      </c>
      <c r="C104" s="201">
        <v>3701506205179</v>
      </c>
      <c r="D104" s="3" t="s">
        <v>243</v>
      </c>
      <c r="E104" s="202"/>
      <c r="F104" s="43" t="s">
        <v>235</v>
      </c>
      <c r="G104" s="14">
        <v>0</v>
      </c>
      <c r="H104" s="200">
        <f>H103</f>
        <v>16.956521739130437</v>
      </c>
      <c r="I104" s="161">
        <f>G104*H104</f>
        <v>0</v>
      </c>
      <c r="J104" s="84">
        <v>39</v>
      </c>
      <c r="K104" s="192"/>
      <c r="L104" s="187"/>
      <c r="M104" s="187"/>
      <c r="N104" s="14"/>
      <c r="R104" s="21"/>
      <c r="U104" s="3"/>
      <c r="X104" s="3"/>
      <c r="AA104" s="3"/>
    </row>
    <row r="105" spans="1:27" s="40" customFormat="1" x14ac:dyDescent="0.2">
      <c r="A105" s="49"/>
      <c r="B105" s="10" t="s">
        <v>228</v>
      </c>
      <c r="C105" s="201">
        <v>3701506205315</v>
      </c>
      <c r="D105" s="3" t="s">
        <v>243</v>
      </c>
      <c r="E105" s="199"/>
      <c r="F105" s="43" t="s">
        <v>236</v>
      </c>
      <c r="G105" s="14">
        <v>0</v>
      </c>
      <c r="H105" s="200">
        <f>H104</f>
        <v>16.956521739130437</v>
      </c>
      <c r="I105" s="161">
        <f>G105*H105</f>
        <v>0</v>
      </c>
      <c r="J105" s="84">
        <v>39</v>
      </c>
      <c r="K105" s="192"/>
      <c r="L105" s="187"/>
      <c r="M105" s="187"/>
      <c r="N105" s="14"/>
      <c r="R105" s="21"/>
      <c r="U105" s="3"/>
      <c r="X105" s="3"/>
    </row>
    <row r="106" spans="1:27" s="40" customFormat="1" x14ac:dyDescent="0.2">
      <c r="A106" s="49"/>
      <c r="B106" s="10" t="s">
        <v>229</v>
      </c>
      <c r="C106" s="201">
        <v>3701506205391</v>
      </c>
      <c r="D106" s="3" t="s">
        <v>243</v>
      </c>
      <c r="E106" s="198"/>
      <c r="F106" s="43" t="s">
        <v>114</v>
      </c>
      <c r="G106" s="14">
        <v>0</v>
      </c>
      <c r="H106" s="200">
        <f>H105</f>
        <v>16.956521739130437</v>
      </c>
      <c r="I106" s="161">
        <f>G106*H106</f>
        <v>0</v>
      </c>
      <c r="J106" s="84">
        <v>39</v>
      </c>
      <c r="K106" s="192"/>
      <c r="L106" s="187"/>
      <c r="M106" s="187"/>
      <c r="N106" s="14"/>
      <c r="R106" s="21"/>
      <c r="U106" s="3"/>
      <c r="X106" s="3"/>
      <c r="AA106" s="3"/>
    </row>
    <row r="107" spans="1:27" s="40" customFormat="1" x14ac:dyDescent="0.2">
      <c r="A107" s="49"/>
      <c r="B107" s="10"/>
      <c r="C107" s="201"/>
      <c r="D107" s="187"/>
      <c r="E107" s="3"/>
      <c r="F107" s="43"/>
      <c r="G107" s="203"/>
      <c r="H107" s="187"/>
      <c r="I107" s="189"/>
      <c r="J107" s="84"/>
      <c r="K107" s="192"/>
      <c r="L107" s="187"/>
      <c r="M107" s="187"/>
      <c r="N107" s="3"/>
      <c r="R107" s="3"/>
      <c r="U107" s="3"/>
      <c r="X107" s="3"/>
    </row>
    <row r="108" spans="1:27" s="40" customFormat="1" x14ac:dyDescent="0.2">
      <c r="A108" s="49"/>
      <c r="B108" s="10" t="s">
        <v>230</v>
      </c>
      <c r="C108" s="201">
        <v>3701506204912</v>
      </c>
      <c r="D108" s="3" t="s">
        <v>244</v>
      </c>
      <c r="E108" s="195"/>
      <c r="F108" s="43" t="s">
        <v>112</v>
      </c>
      <c r="G108" s="14">
        <v>0</v>
      </c>
      <c r="H108" s="200">
        <f>H106</f>
        <v>16.956521739130437</v>
      </c>
      <c r="I108" s="161">
        <f>G108*H108</f>
        <v>0</v>
      </c>
      <c r="J108" s="84">
        <v>39</v>
      </c>
      <c r="K108" s="192"/>
      <c r="L108" s="187"/>
      <c r="M108" s="187"/>
      <c r="N108" s="3"/>
      <c r="R108" s="3"/>
      <c r="U108" s="3"/>
      <c r="X108" s="3"/>
    </row>
    <row r="109" spans="1:27" s="40" customFormat="1" x14ac:dyDescent="0.2">
      <c r="A109" s="49"/>
      <c r="B109" s="10" t="s">
        <v>231</v>
      </c>
      <c r="C109" s="201">
        <v>3701506204998</v>
      </c>
      <c r="D109" s="3" t="s">
        <v>244</v>
      </c>
      <c r="E109" s="197"/>
      <c r="F109" s="43" t="s">
        <v>113</v>
      </c>
      <c r="G109" s="14">
        <v>0</v>
      </c>
      <c r="H109" s="200">
        <f>H108</f>
        <v>16.956521739130437</v>
      </c>
      <c r="I109" s="161">
        <f>G109*H109</f>
        <v>0</v>
      </c>
      <c r="J109" s="84">
        <v>39</v>
      </c>
      <c r="K109" s="192"/>
      <c r="L109" s="187"/>
      <c r="M109" s="187"/>
      <c r="N109" s="3"/>
      <c r="R109" s="3"/>
    </row>
    <row r="110" spans="1:27" s="40" customFormat="1" x14ac:dyDescent="0.2">
      <c r="A110" s="49"/>
      <c r="B110" s="10" t="s">
        <v>232</v>
      </c>
      <c r="C110" s="201">
        <v>3701506205346</v>
      </c>
      <c r="D110" s="3" t="s">
        <v>244</v>
      </c>
      <c r="E110" s="202"/>
      <c r="F110" s="43" t="s">
        <v>235</v>
      </c>
      <c r="G110" s="14">
        <v>0</v>
      </c>
      <c r="H110" s="200">
        <f>H109</f>
        <v>16.956521739130437</v>
      </c>
      <c r="I110" s="161">
        <f>G110*H110</f>
        <v>0</v>
      </c>
      <c r="J110" s="84">
        <v>39</v>
      </c>
      <c r="K110" s="192"/>
      <c r="L110" s="187"/>
      <c r="M110" s="187"/>
      <c r="N110" s="3"/>
    </row>
    <row r="111" spans="1:27" s="40" customFormat="1" x14ac:dyDescent="0.2">
      <c r="A111" s="49"/>
      <c r="B111" s="10" t="s">
        <v>233</v>
      </c>
      <c r="C111" s="201">
        <v>3701506204844</v>
      </c>
      <c r="D111" s="3" t="s">
        <v>244</v>
      </c>
      <c r="E111" s="199"/>
      <c r="F111" s="43" t="s">
        <v>236</v>
      </c>
      <c r="G111" s="203">
        <v>0</v>
      </c>
      <c r="H111" s="200">
        <f>H110</f>
        <v>16.956521739130437</v>
      </c>
      <c r="I111" s="161">
        <f>G111*H111</f>
        <v>0</v>
      </c>
      <c r="J111" s="84">
        <v>39</v>
      </c>
      <c r="K111" s="192"/>
      <c r="L111" s="187"/>
      <c r="M111" s="187"/>
    </row>
    <row r="112" spans="1:27" s="40" customFormat="1" x14ac:dyDescent="0.2">
      <c r="A112" s="49"/>
      <c r="B112" s="10" t="s">
        <v>234</v>
      </c>
      <c r="C112" s="201">
        <v>3701506205162</v>
      </c>
      <c r="D112" s="3" t="s">
        <v>244</v>
      </c>
      <c r="E112" s="198"/>
      <c r="F112" s="43" t="s">
        <v>114</v>
      </c>
      <c r="G112" s="14">
        <v>0</v>
      </c>
      <c r="H112" s="200">
        <f>H111</f>
        <v>16.956521739130437</v>
      </c>
      <c r="I112" s="161">
        <f>G112*H112</f>
        <v>0</v>
      </c>
      <c r="J112" s="84">
        <v>39</v>
      </c>
      <c r="K112" s="192"/>
      <c r="L112" s="187"/>
      <c r="M112" s="187"/>
    </row>
    <row r="113" spans="1:13" s="40" customFormat="1" x14ac:dyDescent="0.2">
      <c r="A113" s="49"/>
      <c r="B113" s="69"/>
      <c r="C113" s="27"/>
      <c r="D113" s="26" t="s">
        <v>41</v>
      </c>
      <c r="E113" s="26"/>
      <c r="F113" s="94"/>
      <c r="G113" s="28"/>
      <c r="H113" s="26"/>
      <c r="I113" s="70"/>
      <c r="J113" s="84"/>
      <c r="K113" s="192"/>
      <c r="L113" s="187"/>
      <c r="M113" s="187"/>
    </row>
    <row r="114" spans="1:13" x14ac:dyDescent="0.2">
      <c r="A114" s="48"/>
      <c r="B114" s="71" t="s">
        <v>106</v>
      </c>
      <c r="I114" s="72"/>
      <c r="J114" s="191"/>
      <c r="K114" s="20"/>
    </row>
    <row r="115" spans="1:13" x14ac:dyDescent="0.2">
      <c r="A115" s="48"/>
      <c r="B115" s="10" t="s">
        <v>28</v>
      </c>
      <c r="C115" s="13">
        <v>3770012497712</v>
      </c>
      <c r="D115" s="3" t="s">
        <v>39</v>
      </c>
      <c r="F115" s="43" t="s">
        <v>4</v>
      </c>
      <c r="G115" s="14">
        <v>0</v>
      </c>
      <c r="H115" s="171">
        <f>J115/'2) Sacs à dos + bananes'!A211</f>
        <v>6.0869565217391308</v>
      </c>
      <c r="I115" s="161">
        <f t="shared" ref="I115:I141" si="7">G115*H115</f>
        <v>0</v>
      </c>
      <c r="J115" s="84">
        <v>14</v>
      </c>
      <c r="K115" s="20"/>
    </row>
    <row r="116" spans="1:13" x14ac:dyDescent="0.2">
      <c r="A116" s="48"/>
      <c r="B116" s="10" t="s">
        <v>29</v>
      </c>
      <c r="C116" s="13">
        <v>3770012497705</v>
      </c>
      <c r="D116" s="3" t="s">
        <v>39</v>
      </c>
      <c r="F116" s="43" t="s">
        <v>6</v>
      </c>
      <c r="G116" s="14">
        <v>0</v>
      </c>
      <c r="H116" s="171">
        <f t="shared" ref="H116:H127" si="8">H115</f>
        <v>6.0869565217391308</v>
      </c>
      <c r="I116" s="161">
        <f t="shared" si="7"/>
        <v>0</v>
      </c>
      <c r="J116" s="84">
        <v>14</v>
      </c>
      <c r="K116" s="20"/>
    </row>
    <row r="117" spans="1:13" x14ac:dyDescent="0.2">
      <c r="A117" s="48"/>
      <c r="B117" s="10" t="s">
        <v>30</v>
      </c>
      <c r="C117" s="13">
        <v>3770012497767</v>
      </c>
      <c r="D117" s="3" t="s">
        <v>39</v>
      </c>
      <c r="F117" s="43" t="s">
        <v>8</v>
      </c>
      <c r="G117" s="14">
        <v>0</v>
      </c>
      <c r="H117" s="171">
        <f t="shared" si="8"/>
        <v>6.0869565217391308</v>
      </c>
      <c r="I117" s="161">
        <f t="shared" si="7"/>
        <v>0</v>
      </c>
      <c r="J117" s="84">
        <v>14</v>
      </c>
      <c r="K117" s="20"/>
    </row>
    <row r="118" spans="1:13" x14ac:dyDescent="0.2">
      <c r="A118" s="48"/>
      <c r="B118" s="10" t="s">
        <v>31</v>
      </c>
      <c r="C118" s="13">
        <v>3770012497699</v>
      </c>
      <c r="D118" s="3" t="s">
        <v>39</v>
      </c>
      <c r="F118" s="43" t="s">
        <v>10</v>
      </c>
      <c r="G118" s="14">
        <v>0</v>
      </c>
      <c r="H118" s="171">
        <f t="shared" si="8"/>
        <v>6.0869565217391308</v>
      </c>
      <c r="I118" s="161">
        <f t="shared" si="7"/>
        <v>0</v>
      </c>
      <c r="J118" s="84">
        <v>14</v>
      </c>
      <c r="K118" s="20"/>
    </row>
    <row r="119" spans="1:13" x14ac:dyDescent="0.2">
      <c r="A119" s="48"/>
      <c r="B119" s="10" t="s">
        <v>32</v>
      </c>
      <c r="C119" s="13">
        <v>3770012497682</v>
      </c>
      <c r="D119" s="3" t="s">
        <v>39</v>
      </c>
      <c r="F119" s="43" t="s">
        <v>14</v>
      </c>
      <c r="G119" s="14">
        <v>0</v>
      </c>
      <c r="H119" s="171">
        <f t="shared" si="8"/>
        <v>6.0869565217391308</v>
      </c>
      <c r="I119" s="161">
        <f t="shared" si="7"/>
        <v>0</v>
      </c>
      <c r="J119" s="84">
        <v>14</v>
      </c>
      <c r="K119" s="20"/>
    </row>
    <row r="120" spans="1:13" x14ac:dyDescent="0.2">
      <c r="A120" s="48"/>
      <c r="B120" s="10" t="s">
        <v>73</v>
      </c>
      <c r="C120" s="13">
        <v>3701506200013</v>
      </c>
      <c r="D120" s="3" t="s">
        <v>39</v>
      </c>
      <c r="F120" s="43" t="s">
        <v>60</v>
      </c>
      <c r="G120" s="14">
        <v>0</v>
      </c>
      <c r="H120" s="171">
        <f t="shared" si="8"/>
        <v>6.0869565217391308</v>
      </c>
      <c r="I120" s="161">
        <f t="shared" si="7"/>
        <v>0</v>
      </c>
      <c r="J120" s="84">
        <v>14</v>
      </c>
      <c r="K120" s="20"/>
    </row>
    <row r="121" spans="1:13" x14ac:dyDescent="0.2">
      <c r="A121" s="48"/>
      <c r="B121" s="10" t="s">
        <v>74</v>
      </c>
      <c r="C121" s="13">
        <v>3701506200006</v>
      </c>
      <c r="D121" s="3" t="s">
        <v>39</v>
      </c>
      <c r="F121" s="43" t="s">
        <v>58</v>
      </c>
      <c r="G121" s="14">
        <v>0</v>
      </c>
      <c r="H121" s="171">
        <f t="shared" si="8"/>
        <v>6.0869565217391308</v>
      </c>
      <c r="I121" s="161">
        <f t="shared" si="7"/>
        <v>0</v>
      </c>
      <c r="J121" s="84">
        <v>14</v>
      </c>
    </row>
    <row r="122" spans="1:13" x14ac:dyDescent="0.2">
      <c r="A122" s="48"/>
      <c r="B122" s="10" t="s">
        <v>75</v>
      </c>
      <c r="C122" s="13">
        <v>3770012497996</v>
      </c>
      <c r="D122" s="3" t="s">
        <v>39</v>
      </c>
      <c r="F122" s="43" t="s">
        <v>62</v>
      </c>
      <c r="G122" s="14">
        <v>0</v>
      </c>
      <c r="H122" s="171">
        <f t="shared" si="8"/>
        <v>6.0869565217391308</v>
      </c>
      <c r="I122" s="161">
        <f t="shared" si="7"/>
        <v>0</v>
      </c>
      <c r="J122" s="84">
        <v>14</v>
      </c>
      <c r="K122" s="20"/>
    </row>
    <row r="123" spans="1:13" x14ac:dyDescent="0.2">
      <c r="A123" s="48"/>
      <c r="B123" s="10" t="s">
        <v>76</v>
      </c>
      <c r="C123" s="13">
        <v>3770012497989</v>
      </c>
      <c r="D123" s="3" t="s">
        <v>39</v>
      </c>
      <c r="F123" s="43" t="s">
        <v>59</v>
      </c>
      <c r="G123" s="14">
        <v>0</v>
      </c>
      <c r="H123" s="171">
        <f t="shared" si="8"/>
        <v>6.0869565217391308</v>
      </c>
      <c r="I123" s="161">
        <f t="shared" si="7"/>
        <v>0</v>
      </c>
      <c r="J123" s="84">
        <v>14</v>
      </c>
      <c r="K123" s="20"/>
    </row>
    <row r="124" spans="1:13" x14ac:dyDescent="0.2">
      <c r="A124" s="48"/>
      <c r="B124" s="10" t="s">
        <v>77</v>
      </c>
      <c r="C124" s="13">
        <v>3770012497972</v>
      </c>
      <c r="D124" s="3" t="s">
        <v>39</v>
      </c>
      <c r="F124" s="43" t="s">
        <v>61</v>
      </c>
      <c r="G124" s="14">
        <v>0</v>
      </c>
      <c r="H124" s="171">
        <f t="shared" si="8"/>
        <v>6.0869565217391308</v>
      </c>
      <c r="I124" s="161">
        <f t="shared" si="7"/>
        <v>0</v>
      </c>
      <c r="J124" s="84">
        <v>14</v>
      </c>
    </row>
    <row r="125" spans="1:13" x14ac:dyDescent="0.2">
      <c r="A125" s="48"/>
      <c r="B125" s="10" t="s">
        <v>190</v>
      </c>
      <c r="C125" s="13">
        <v>3701506202086</v>
      </c>
      <c r="D125" s="3" t="s">
        <v>39</v>
      </c>
      <c r="F125" s="43" t="s">
        <v>91</v>
      </c>
      <c r="G125" s="14">
        <v>0</v>
      </c>
      <c r="H125" s="171">
        <f t="shared" si="8"/>
        <v>6.0869565217391308</v>
      </c>
      <c r="I125" s="161">
        <f t="shared" si="7"/>
        <v>0</v>
      </c>
      <c r="J125" s="84">
        <v>14</v>
      </c>
    </row>
    <row r="126" spans="1:13" x14ac:dyDescent="0.2">
      <c r="A126" s="48"/>
      <c r="B126" s="10" t="s">
        <v>172</v>
      </c>
      <c r="C126" s="204">
        <v>3701506201768</v>
      </c>
      <c r="D126" s="3" t="s">
        <v>39</v>
      </c>
      <c r="F126" s="43" t="s">
        <v>123</v>
      </c>
      <c r="G126" s="14">
        <v>0</v>
      </c>
      <c r="H126" s="171">
        <f t="shared" si="8"/>
        <v>6.0869565217391308</v>
      </c>
      <c r="I126" s="161">
        <f t="shared" si="7"/>
        <v>0</v>
      </c>
      <c r="J126" s="84">
        <v>14</v>
      </c>
    </row>
    <row r="127" spans="1:13" x14ac:dyDescent="0.2">
      <c r="A127" s="48"/>
      <c r="B127" s="10" t="s">
        <v>173</v>
      </c>
      <c r="C127" s="204">
        <v>3701506201744</v>
      </c>
      <c r="D127" s="3" t="s">
        <v>39</v>
      </c>
      <c r="F127" s="43" t="s">
        <v>124</v>
      </c>
      <c r="G127" s="14">
        <v>0</v>
      </c>
      <c r="H127" s="171">
        <f t="shared" si="8"/>
        <v>6.0869565217391308</v>
      </c>
      <c r="I127" s="161">
        <f t="shared" si="7"/>
        <v>0</v>
      </c>
      <c r="J127" s="84">
        <v>14</v>
      </c>
    </row>
    <row r="128" spans="1:13" x14ac:dyDescent="0.2">
      <c r="A128" s="48"/>
      <c r="B128" s="10"/>
      <c r="G128" s="171"/>
      <c r="H128" s="171"/>
      <c r="I128" s="161"/>
      <c r="J128" s="84"/>
      <c r="K128" s="20"/>
    </row>
    <row r="129" spans="1:11" x14ac:dyDescent="0.2">
      <c r="A129" s="48"/>
      <c r="B129" s="10" t="s">
        <v>33</v>
      </c>
      <c r="C129" s="13">
        <v>3770012497750</v>
      </c>
      <c r="D129" s="3" t="s">
        <v>40</v>
      </c>
      <c r="F129" s="43" t="s">
        <v>4</v>
      </c>
      <c r="G129" s="14">
        <v>0</v>
      </c>
      <c r="H129" s="171">
        <f>J129/'2) Sacs à dos + bananes'!A211</f>
        <v>7.8260869565217401</v>
      </c>
      <c r="I129" s="161">
        <f t="shared" si="7"/>
        <v>0</v>
      </c>
      <c r="J129" s="84">
        <v>18</v>
      </c>
    </row>
    <row r="130" spans="1:11" x14ac:dyDescent="0.2">
      <c r="A130" s="48"/>
      <c r="B130" s="10" t="s">
        <v>34</v>
      </c>
      <c r="C130" s="13">
        <v>3770012497743</v>
      </c>
      <c r="D130" s="3" t="s">
        <v>40</v>
      </c>
      <c r="F130" s="43" t="s">
        <v>6</v>
      </c>
      <c r="G130" s="14">
        <v>0</v>
      </c>
      <c r="H130" s="171">
        <f t="shared" ref="H130:H141" si="9">H129</f>
        <v>7.8260869565217401</v>
      </c>
      <c r="I130" s="161">
        <f t="shared" si="7"/>
        <v>0</v>
      </c>
      <c r="J130" s="84">
        <v>18</v>
      </c>
    </row>
    <row r="131" spans="1:11" x14ac:dyDescent="0.2">
      <c r="A131" s="48"/>
      <c r="B131" s="10" t="s">
        <v>35</v>
      </c>
      <c r="C131" s="13">
        <v>3770012497774</v>
      </c>
      <c r="D131" s="3" t="s">
        <v>40</v>
      </c>
      <c r="F131" s="43" t="s">
        <v>8</v>
      </c>
      <c r="G131" s="14">
        <v>0</v>
      </c>
      <c r="H131" s="171">
        <f t="shared" si="9"/>
        <v>7.8260869565217401</v>
      </c>
      <c r="I131" s="161">
        <f t="shared" si="7"/>
        <v>0</v>
      </c>
      <c r="J131" s="84">
        <v>18</v>
      </c>
      <c r="K131" s="20"/>
    </row>
    <row r="132" spans="1:11" x14ac:dyDescent="0.2">
      <c r="A132" s="48"/>
      <c r="B132" s="10" t="s">
        <v>36</v>
      </c>
      <c r="C132" s="13">
        <v>3770012497736</v>
      </c>
      <c r="D132" s="3" t="s">
        <v>40</v>
      </c>
      <c r="F132" s="43" t="s">
        <v>10</v>
      </c>
      <c r="G132" s="14">
        <v>0</v>
      </c>
      <c r="H132" s="171">
        <f t="shared" si="9"/>
        <v>7.8260869565217401</v>
      </c>
      <c r="I132" s="161">
        <f t="shared" si="7"/>
        <v>0</v>
      </c>
      <c r="J132" s="84">
        <v>18</v>
      </c>
    </row>
    <row r="133" spans="1:11" x14ac:dyDescent="0.2">
      <c r="A133" s="48"/>
      <c r="B133" s="10" t="s">
        <v>37</v>
      </c>
      <c r="C133" s="13">
        <v>3770012497729</v>
      </c>
      <c r="D133" s="3" t="s">
        <v>40</v>
      </c>
      <c r="F133" s="43" t="s">
        <v>14</v>
      </c>
      <c r="G133" s="14">
        <v>0</v>
      </c>
      <c r="H133" s="171">
        <f t="shared" si="9"/>
        <v>7.8260869565217401</v>
      </c>
      <c r="I133" s="161">
        <f t="shared" si="7"/>
        <v>0</v>
      </c>
      <c r="J133" s="84">
        <v>18</v>
      </c>
    </row>
    <row r="134" spans="1:11" x14ac:dyDescent="0.2">
      <c r="A134" s="48"/>
      <c r="B134" s="10" t="s">
        <v>78</v>
      </c>
      <c r="C134" s="13">
        <v>3770012497958</v>
      </c>
      <c r="D134" s="3" t="s">
        <v>40</v>
      </c>
      <c r="F134" s="43" t="s">
        <v>60</v>
      </c>
      <c r="G134" s="14">
        <v>0</v>
      </c>
      <c r="H134" s="171">
        <f t="shared" si="9"/>
        <v>7.8260869565217401</v>
      </c>
      <c r="I134" s="161">
        <f t="shared" si="7"/>
        <v>0</v>
      </c>
      <c r="J134" s="84">
        <v>18</v>
      </c>
    </row>
    <row r="135" spans="1:11" x14ac:dyDescent="0.2">
      <c r="A135" s="48"/>
      <c r="B135" s="10" t="s">
        <v>79</v>
      </c>
      <c r="C135" s="13">
        <v>3770012497941</v>
      </c>
      <c r="D135" s="3" t="s">
        <v>40</v>
      </c>
      <c r="F135" s="43" t="s">
        <v>58</v>
      </c>
      <c r="G135" s="14">
        <v>0</v>
      </c>
      <c r="H135" s="171">
        <f t="shared" si="9"/>
        <v>7.8260869565217401</v>
      </c>
      <c r="I135" s="161">
        <f t="shared" si="7"/>
        <v>0</v>
      </c>
      <c r="J135" s="84">
        <v>18</v>
      </c>
    </row>
    <row r="136" spans="1:11" x14ac:dyDescent="0.2">
      <c r="A136" s="48"/>
      <c r="B136" s="10" t="s">
        <v>80</v>
      </c>
      <c r="C136" s="13">
        <v>3770012497934</v>
      </c>
      <c r="D136" s="3" t="s">
        <v>40</v>
      </c>
      <c r="F136" s="43" t="s">
        <v>62</v>
      </c>
      <c r="G136" s="14">
        <v>0</v>
      </c>
      <c r="H136" s="171">
        <f t="shared" si="9"/>
        <v>7.8260869565217401</v>
      </c>
      <c r="I136" s="161">
        <f t="shared" si="7"/>
        <v>0</v>
      </c>
      <c r="J136" s="84">
        <v>18</v>
      </c>
    </row>
    <row r="137" spans="1:11" x14ac:dyDescent="0.2">
      <c r="A137" s="48"/>
      <c r="B137" s="10" t="s">
        <v>81</v>
      </c>
      <c r="C137" s="13">
        <v>3770012497927</v>
      </c>
      <c r="D137" s="3" t="s">
        <v>40</v>
      </c>
      <c r="F137" s="43" t="s">
        <v>59</v>
      </c>
      <c r="G137" s="14">
        <v>0</v>
      </c>
      <c r="H137" s="171">
        <f t="shared" si="9"/>
        <v>7.8260869565217401</v>
      </c>
      <c r="I137" s="161">
        <f t="shared" si="7"/>
        <v>0</v>
      </c>
      <c r="J137" s="84">
        <v>18</v>
      </c>
    </row>
    <row r="138" spans="1:11" x14ac:dyDescent="0.2">
      <c r="A138" s="48"/>
      <c r="B138" s="10" t="s">
        <v>82</v>
      </c>
      <c r="C138" s="13">
        <v>3770012497910</v>
      </c>
      <c r="D138" s="3" t="s">
        <v>40</v>
      </c>
      <c r="F138" s="43" t="s">
        <v>61</v>
      </c>
      <c r="G138" s="14">
        <v>0</v>
      </c>
      <c r="H138" s="171">
        <f t="shared" si="9"/>
        <v>7.8260869565217401</v>
      </c>
      <c r="I138" s="161">
        <f t="shared" si="7"/>
        <v>0</v>
      </c>
      <c r="J138" s="84">
        <v>18</v>
      </c>
    </row>
    <row r="139" spans="1:11" x14ac:dyDescent="0.2">
      <c r="A139" s="48"/>
      <c r="B139" s="10" t="s">
        <v>189</v>
      </c>
      <c r="C139" s="13">
        <v>3701506202079</v>
      </c>
      <c r="D139" s="3" t="s">
        <v>40</v>
      </c>
      <c r="F139" s="43" t="s">
        <v>91</v>
      </c>
      <c r="G139" s="14">
        <v>0</v>
      </c>
      <c r="H139" s="171">
        <f t="shared" si="9"/>
        <v>7.8260869565217401</v>
      </c>
      <c r="I139" s="161">
        <f t="shared" si="7"/>
        <v>0</v>
      </c>
      <c r="J139" s="84">
        <v>18</v>
      </c>
    </row>
    <row r="140" spans="1:11" x14ac:dyDescent="0.2">
      <c r="A140" s="48"/>
      <c r="B140" s="10" t="s">
        <v>174</v>
      </c>
      <c r="C140" s="13">
        <v>3701506201751</v>
      </c>
      <c r="D140" s="3" t="s">
        <v>40</v>
      </c>
      <c r="F140" s="43" t="s">
        <v>123</v>
      </c>
      <c r="G140" s="14">
        <v>0</v>
      </c>
      <c r="H140" s="171">
        <f t="shared" si="9"/>
        <v>7.8260869565217401</v>
      </c>
      <c r="I140" s="161">
        <f t="shared" si="7"/>
        <v>0</v>
      </c>
      <c r="J140" s="84">
        <v>18</v>
      </c>
    </row>
    <row r="141" spans="1:11" x14ac:dyDescent="0.2">
      <c r="A141" s="48"/>
      <c r="B141" s="10" t="s">
        <v>175</v>
      </c>
      <c r="C141" s="13">
        <v>3701506201775</v>
      </c>
      <c r="D141" s="3" t="s">
        <v>40</v>
      </c>
      <c r="F141" s="43" t="s">
        <v>124</v>
      </c>
      <c r="G141" s="14">
        <v>0</v>
      </c>
      <c r="H141" s="171">
        <f t="shared" si="9"/>
        <v>7.8260869565217401</v>
      </c>
      <c r="I141" s="161">
        <f t="shared" si="7"/>
        <v>0</v>
      </c>
      <c r="J141" s="84">
        <v>18</v>
      </c>
    </row>
    <row r="142" spans="1:11" x14ac:dyDescent="0.2">
      <c r="A142" s="48"/>
      <c r="B142" s="69"/>
      <c r="C142" s="27"/>
      <c r="D142" s="26" t="s">
        <v>41</v>
      </c>
      <c r="E142" s="26"/>
      <c r="F142" s="94"/>
      <c r="G142" s="28"/>
      <c r="H142" s="26"/>
      <c r="I142" s="70"/>
      <c r="J142" s="191"/>
    </row>
    <row r="143" spans="1:11" x14ac:dyDescent="0.2">
      <c r="A143" s="48"/>
      <c r="B143" s="71" t="s">
        <v>241</v>
      </c>
      <c r="I143" s="72"/>
      <c r="J143" s="191"/>
    </row>
    <row r="144" spans="1:11" x14ac:dyDescent="0.2">
      <c r="A144" s="48"/>
      <c r="B144" s="10" t="s">
        <v>473</v>
      </c>
      <c r="C144" s="13">
        <v>3701506202093</v>
      </c>
      <c r="D144" s="3" t="s">
        <v>83</v>
      </c>
      <c r="F144" s="43" t="s">
        <v>472</v>
      </c>
      <c r="G144" s="14">
        <v>0</v>
      </c>
      <c r="H144" s="171">
        <f>J144/'2) Sacs à dos + bananes'!A211</f>
        <v>10.869565217391305</v>
      </c>
      <c r="I144" s="161">
        <f>G144*H144</f>
        <v>0</v>
      </c>
      <c r="J144" s="30">
        <v>25</v>
      </c>
    </row>
    <row r="145" spans="1:10" x14ac:dyDescent="0.2">
      <c r="A145" s="48"/>
      <c r="B145" s="10" t="s">
        <v>186</v>
      </c>
      <c r="C145" s="13">
        <v>3701506202628</v>
      </c>
      <c r="D145" s="3" t="s">
        <v>83</v>
      </c>
      <c r="F145" s="43" t="s">
        <v>185</v>
      </c>
      <c r="G145" s="14">
        <v>0</v>
      </c>
      <c r="H145" s="171">
        <f t="shared" ref="H145:H147" si="10">H144</f>
        <v>10.869565217391305</v>
      </c>
      <c r="I145" s="161">
        <f>G145*H145</f>
        <v>0</v>
      </c>
      <c r="J145" s="30">
        <v>25</v>
      </c>
    </row>
    <row r="146" spans="1:10" x14ac:dyDescent="0.2">
      <c r="A146" s="48"/>
      <c r="B146" s="10" t="s">
        <v>187</v>
      </c>
      <c r="C146" s="13">
        <v>3701506202611</v>
      </c>
      <c r="D146" s="3" t="s">
        <v>83</v>
      </c>
      <c r="F146" s="43" t="s">
        <v>91</v>
      </c>
      <c r="G146" s="14">
        <v>0</v>
      </c>
      <c r="H146" s="171">
        <f t="shared" si="10"/>
        <v>10.869565217391305</v>
      </c>
      <c r="I146" s="161">
        <f>G146*H146</f>
        <v>0</v>
      </c>
      <c r="J146" s="30">
        <v>25</v>
      </c>
    </row>
    <row r="147" spans="1:10" x14ac:dyDescent="0.2">
      <c r="A147" s="48"/>
      <c r="B147" s="10" t="s">
        <v>188</v>
      </c>
      <c r="C147" s="13">
        <v>3701506202604</v>
      </c>
      <c r="D147" s="3" t="s">
        <v>83</v>
      </c>
      <c r="F147" s="43" t="s">
        <v>118</v>
      </c>
      <c r="G147" s="14">
        <v>0</v>
      </c>
      <c r="H147" s="171">
        <f t="shared" si="10"/>
        <v>10.869565217391305</v>
      </c>
      <c r="I147" s="161">
        <f>G147*H147</f>
        <v>0</v>
      </c>
      <c r="J147" s="30">
        <v>25</v>
      </c>
    </row>
    <row r="148" spans="1:10" x14ac:dyDescent="0.2">
      <c r="A148" s="48"/>
      <c r="B148" s="69"/>
      <c r="C148" s="27"/>
      <c r="D148" s="26" t="s">
        <v>41</v>
      </c>
      <c r="E148" s="26"/>
      <c r="F148" s="94"/>
      <c r="G148" s="28"/>
      <c r="H148" s="26"/>
      <c r="I148" s="70"/>
      <c r="J148" s="30"/>
    </row>
    <row r="149" spans="1:10" x14ac:dyDescent="0.2">
      <c r="A149" s="49"/>
      <c r="B149" s="185" t="s">
        <v>111</v>
      </c>
      <c r="C149" s="186"/>
      <c r="E149" s="187"/>
      <c r="F149" s="188"/>
      <c r="G149" s="41"/>
      <c r="H149" s="187"/>
      <c r="I149" s="189"/>
    </row>
    <row r="150" spans="1:10" x14ac:dyDescent="0.2">
      <c r="A150" s="49"/>
      <c r="B150" s="194" t="s">
        <v>132</v>
      </c>
      <c r="C150" s="13">
        <v>3701506201645</v>
      </c>
      <c r="D150" s="3" t="s">
        <v>56</v>
      </c>
      <c r="E150" s="205"/>
      <c r="F150" s="188" t="s">
        <v>142</v>
      </c>
      <c r="G150" s="41">
        <v>0</v>
      </c>
      <c r="H150" s="41">
        <v>6.9</v>
      </c>
      <c r="I150" s="161">
        <f>G150*H150</f>
        <v>0</v>
      </c>
      <c r="J150" s="84">
        <v>29</v>
      </c>
    </row>
    <row r="151" spans="1:10" x14ac:dyDescent="0.2">
      <c r="A151" s="49"/>
      <c r="B151" s="194" t="s">
        <v>131</v>
      </c>
      <c r="C151" s="13">
        <v>3701506201638</v>
      </c>
      <c r="D151" s="3" t="s">
        <v>3</v>
      </c>
      <c r="E151" s="206"/>
      <c r="F151" s="188" t="s">
        <v>143</v>
      </c>
      <c r="G151" s="41">
        <v>0</v>
      </c>
      <c r="H151" s="41">
        <v>6.9</v>
      </c>
      <c r="I151" s="161">
        <f>G151*H151</f>
        <v>0</v>
      </c>
      <c r="J151" s="84">
        <f>J150</f>
        <v>29</v>
      </c>
    </row>
    <row r="152" spans="1:10" x14ac:dyDescent="0.2">
      <c r="A152" s="49"/>
      <c r="B152" s="194" t="s">
        <v>130</v>
      </c>
      <c r="C152" s="13">
        <v>3701506201621</v>
      </c>
      <c r="D152" s="3" t="s">
        <v>3</v>
      </c>
      <c r="E152" s="202"/>
      <c r="F152" s="188" t="s">
        <v>144</v>
      </c>
      <c r="G152" s="41">
        <v>0</v>
      </c>
      <c r="H152" s="41">
        <v>6.9</v>
      </c>
      <c r="I152" s="161">
        <f>G152*H152</f>
        <v>0</v>
      </c>
      <c r="J152" s="84">
        <f>J151</f>
        <v>29</v>
      </c>
    </row>
    <row r="153" spans="1:10" x14ac:dyDescent="0.2">
      <c r="A153" s="49"/>
      <c r="B153" s="194" t="s">
        <v>129</v>
      </c>
      <c r="C153" s="13">
        <v>3701506201614</v>
      </c>
      <c r="D153" s="3" t="s">
        <v>3</v>
      </c>
      <c r="E153" s="158"/>
      <c r="F153" s="188" t="s">
        <v>145</v>
      </c>
      <c r="G153" s="41">
        <v>0</v>
      </c>
      <c r="H153" s="41">
        <v>6.9</v>
      </c>
      <c r="I153" s="161">
        <f>G153*H153</f>
        <v>0</v>
      </c>
      <c r="J153" s="84">
        <f>J152</f>
        <v>29</v>
      </c>
    </row>
    <row r="154" spans="1:10" x14ac:dyDescent="0.2">
      <c r="A154" s="49"/>
      <c r="B154" s="194" t="s">
        <v>128</v>
      </c>
      <c r="C154" s="13">
        <v>3701506201607</v>
      </c>
      <c r="D154" s="3" t="s">
        <v>3</v>
      </c>
      <c r="E154" s="207"/>
      <c r="F154" s="188" t="s">
        <v>146</v>
      </c>
      <c r="G154" s="41">
        <v>0</v>
      </c>
      <c r="H154" s="41">
        <v>6.9</v>
      </c>
      <c r="I154" s="161">
        <f>G154*H154</f>
        <v>0</v>
      </c>
      <c r="J154" s="84">
        <f>J153</f>
        <v>29</v>
      </c>
    </row>
    <row r="155" spans="1:10" x14ac:dyDescent="0.2">
      <c r="A155" s="48"/>
      <c r="B155" s="69"/>
      <c r="C155" s="27"/>
      <c r="D155" s="26"/>
      <c r="E155" s="26"/>
      <c r="F155" s="94"/>
      <c r="G155" s="28"/>
      <c r="H155" s="29"/>
      <c r="I155" s="70"/>
    </row>
    <row r="156" spans="1:10" x14ac:dyDescent="0.2">
      <c r="A156" s="48"/>
      <c r="B156" s="10" t="s">
        <v>38</v>
      </c>
      <c r="D156" s="3" t="s">
        <v>373</v>
      </c>
      <c r="F156" s="43" t="s">
        <v>105</v>
      </c>
      <c r="G156" s="14">
        <v>0</v>
      </c>
      <c r="H156" s="171">
        <f>0</f>
        <v>0</v>
      </c>
      <c r="I156" s="161">
        <f>G156*H156</f>
        <v>0</v>
      </c>
    </row>
    <row r="157" spans="1:10" x14ac:dyDescent="0.2">
      <c r="A157" s="48"/>
      <c r="B157" s="10" t="s">
        <v>180</v>
      </c>
      <c r="D157" s="3" t="s">
        <v>178</v>
      </c>
      <c r="F157" s="43" t="s">
        <v>179</v>
      </c>
      <c r="G157" s="14">
        <v>0</v>
      </c>
      <c r="H157" s="171">
        <v>0</v>
      </c>
      <c r="I157" s="161">
        <f>G157*H157</f>
        <v>0</v>
      </c>
    </row>
    <row r="158" spans="1:10" x14ac:dyDescent="0.2">
      <c r="A158" s="48"/>
      <c r="B158" s="69"/>
      <c r="C158" s="27"/>
      <c r="D158" s="26"/>
      <c r="E158" s="26"/>
      <c r="F158" s="94"/>
      <c r="G158" s="28"/>
      <c r="H158" s="29"/>
      <c r="I158" s="70"/>
    </row>
    <row r="159" spans="1:10" ht="17" thickBot="1" x14ac:dyDescent="0.25">
      <c r="A159" s="48"/>
      <c r="B159" s="74"/>
      <c r="C159" s="76"/>
      <c r="D159" s="75"/>
      <c r="E159" s="75"/>
      <c r="F159" s="95"/>
      <c r="G159" s="77"/>
      <c r="H159" s="78" t="s">
        <v>304</v>
      </c>
      <c r="I159" s="79">
        <f>SUM(I5:I158)</f>
        <v>0</v>
      </c>
      <c r="J159" s="191">
        <f>I159*'2) Sacs à dos + bananes'!A211</f>
        <v>0</v>
      </c>
    </row>
    <row r="160" spans="1:10" x14ac:dyDescent="0.2">
      <c r="B160" s="59"/>
      <c r="C160" s="60"/>
      <c r="D160" s="59"/>
      <c r="E160" s="59"/>
      <c r="F160" s="96"/>
      <c r="G160" s="61"/>
      <c r="H160" s="59"/>
      <c r="I160" s="59"/>
    </row>
    <row r="162" spans="1:51" s="44" customFormat="1" x14ac:dyDescent="0.2">
      <c r="A162" s="12"/>
      <c r="B162" s="3"/>
      <c r="C162" s="13"/>
      <c r="D162" s="3"/>
      <c r="E162" s="3"/>
      <c r="F162" s="43"/>
      <c r="G162" s="14"/>
      <c r="H162" s="3"/>
      <c r="I162" s="3"/>
      <c r="K162" s="18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</row>
    <row r="163" spans="1:51" s="44" customFormat="1" x14ac:dyDescent="0.2">
      <c r="A163" s="12"/>
      <c r="B163" s="3"/>
      <c r="C163" s="13"/>
      <c r="D163" s="3"/>
      <c r="E163" s="3"/>
      <c r="F163" s="43"/>
      <c r="G163" s="14"/>
      <c r="H163" s="3"/>
      <c r="I163" s="3"/>
      <c r="K163" s="18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</row>
    <row r="164" spans="1:51" s="44" customFormat="1" x14ac:dyDescent="0.2">
      <c r="A164" s="12"/>
      <c r="B164" s="3"/>
      <c r="C164" s="13"/>
      <c r="D164" s="3"/>
      <c r="E164" s="3"/>
      <c r="F164" s="43"/>
      <c r="G164" s="14"/>
      <c r="H164" s="3"/>
      <c r="I164" s="3"/>
      <c r="K164" s="18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</row>
    <row r="165" spans="1:51" s="44" customFormat="1" x14ac:dyDescent="0.2">
      <c r="A165" s="12"/>
      <c r="B165" s="3"/>
      <c r="C165" s="13"/>
      <c r="D165" s="3"/>
      <c r="E165" s="3"/>
      <c r="F165" s="43"/>
      <c r="G165" s="14"/>
      <c r="H165" s="3"/>
      <c r="I165" s="3"/>
      <c r="K165" s="18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</row>
    <row r="166" spans="1:51" s="44" customFormat="1" x14ac:dyDescent="0.2">
      <c r="A166" s="12"/>
      <c r="B166" s="3"/>
      <c r="C166" s="13"/>
      <c r="D166" s="3"/>
      <c r="E166" s="3"/>
      <c r="F166" s="43"/>
      <c r="G166" s="14"/>
      <c r="H166" s="3"/>
      <c r="I166" s="3"/>
      <c r="K166" s="18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</row>
    <row r="167" spans="1:51" s="44" customFormat="1" x14ac:dyDescent="0.2">
      <c r="A167" s="12"/>
      <c r="B167" s="3"/>
      <c r="C167" s="13"/>
      <c r="D167" s="3"/>
      <c r="E167" s="3"/>
      <c r="F167" s="43"/>
      <c r="G167" s="14"/>
      <c r="H167" s="3"/>
      <c r="I167" s="3"/>
      <c r="K167" s="18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</row>
    <row r="168" spans="1:51" s="44" customFormat="1" x14ac:dyDescent="0.2">
      <c r="A168" s="12"/>
      <c r="B168" s="3"/>
      <c r="C168" s="13"/>
      <c r="D168" s="3"/>
      <c r="E168" s="3"/>
      <c r="F168" s="43"/>
      <c r="G168" s="14"/>
      <c r="H168" s="3"/>
      <c r="I168" s="3"/>
      <c r="K168" s="18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</row>
    <row r="169" spans="1:51" s="44" customFormat="1" x14ac:dyDescent="0.2">
      <c r="A169" s="12"/>
      <c r="B169" s="3"/>
      <c r="C169" s="13"/>
      <c r="D169" s="3"/>
      <c r="E169" s="3"/>
      <c r="F169" s="43"/>
      <c r="G169" s="14"/>
      <c r="H169" s="3"/>
      <c r="I169" s="3"/>
      <c r="K169" s="18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</row>
    <row r="170" spans="1:51" s="44" customFormat="1" x14ac:dyDescent="0.2">
      <c r="A170" s="12"/>
      <c r="B170" s="3"/>
      <c r="C170" s="13"/>
      <c r="D170" s="3"/>
      <c r="E170" s="3"/>
      <c r="F170" s="43"/>
      <c r="G170" s="14"/>
      <c r="H170" s="3"/>
      <c r="I170" s="3"/>
      <c r="K170" s="18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</row>
    <row r="171" spans="1:51" s="44" customFormat="1" x14ac:dyDescent="0.2">
      <c r="A171" s="12"/>
      <c r="B171" s="3"/>
      <c r="C171" s="13"/>
      <c r="D171" s="3"/>
      <c r="E171" s="3"/>
      <c r="F171" s="43"/>
      <c r="G171" s="14"/>
      <c r="H171" s="3"/>
      <c r="I171" s="3"/>
      <c r="K171" s="18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</row>
    <row r="172" spans="1:51" s="44" customFormat="1" x14ac:dyDescent="0.2">
      <c r="A172" s="12"/>
      <c r="B172" s="3"/>
      <c r="C172" s="13"/>
      <c r="D172" s="3"/>
      <c r="E172" s="3"/>
      <c r="F172" s="43"/>
      <c r="G172" s="14"/>
      <c r="H172" s="3"/>
      <c r="I172" s="3"/>
      <c r="K172" s="18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</row>
    <row r="173" spans="1:51" s="44" customFormat="1" x14ac:dyDescent="0.2">
      <c r="A173" s="12"/>
      <c r="B173" s="3"/>
      <c r="C173" s="13"/>
      <c r="D173" s="3"/>
      <c r="E173" s="3"/>
      <c r="F173" s="43"/>
      <c r="G173" s="14"/>
      <c r="H173" s="3"/>
      <c r="I173" s="3"/>
      <c r="K173" s="18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</row>
    <row r="174" spans="1:51" s="44" customFormat="1" x14ac:dyDescent="0.2">
      <c r="A174" s="12"/>
      <c r="B174" s="3"/>
      <c r="C174" s="13"/>
      <c r="D174" s="3"/>
      <c r="E174" s="3"/>
      <c r="F174" s="43"/>
      <c r="G174" s="14"/>
      <c r="H174" s="3"/>
      <c r="I174" s="3"/>
      <c r="K174" s="18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</row>
    <row r="175" spans="1:51" s="44" customFormat="1" x14ac:dyDescent="0.2">
      <c r="A175" s="12"/>
      <c r="B175" s="3"/>
      <c r="C175" s="13"/>
      <c r="D175" s="3"/>
      <c r="E175" s="3"/>
      <c r="F175" s="43"/>
      <c r="G175" s="14"/>
      <c r="H175" s="3"/>
      <c r="I175" s="3"/>
      <c r="K175" s="18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</row>
    <row r="176" spans="1:51" s="44" customFormat="1" x14ac:dyDescent="0.2">
      <c r="A176" s="12"/>
      <c r="B176" s="3"/>
      <c r="C176" s="13"/>
      <c r="D176" s="3"/>
      <c r="E176" s="3"/>
      <c r="F176" s="43"/>
      <c r="G176" s="14"/>
      <c r="H176" s="3"/>
      <c r="I176" s="3"/>
      <c r="K176" s="18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</row>
    <row r="177" spans="1:51" s="44" customFormat="1" x14ac:dyDescent="0.2">
      <c r="A177" s="12"/>
      <c r="B177" s="3"/>
      <c r="C177" s="13"/>
      <c r="D177" s="3"/>
      <c r="E177" s="3"/>
      <c r="F177" s="43"/>
      <c r="G177" s="14"/>
      <c r="H177" s="3"/>
      <c r="I177" s="3"/>
      <c r="K177" s="18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</row>
    <row r="178" spans="1:51" s="44" customFormat="1" x14ac:dyDescent="0.2">
      <c r="A178" s="12"/>
      <c r="B178" s="3"/>
      <c r="C178" s="13"/>
      <c r="D178" s="3"/>
      <c r="E178" s="3"/>
      <c r="F178" s="43"/>
      <c r="G178" s="14"/>
      <c r="H178" s="3"/>
      <c r="I178" s="3"/>
      <c r="K178" s="18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</row>
    <row r="179" spans="1:51" s="44" customFormat="1" x14ac:dyDescent="0.2">
      <c r="A179" s="12"/>
      <c r="B179" s="3"/>
      <c r="C179" s="13"/>
      <c r="D179" s="3"/>
      <c r="E179" s="3"/>
      <c r="F179" s="43"/>
      <c r="G179" s="14"/>
      <c r="H179" s="3"/>
      <c r="I179" s="3"/>
      <c r="K179" s="18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</row>
    <row r="180" spans="1:51" s="44" customFormat="1" x14ac:dyDescent="0.2">
      <c r="A180" s="12"/>
      <c r="B180" s="3"/>
      <c r="C180" s="13"/>
      <c r="D180" s="3"/>
      <c r="E180" s="3"/>
      <c r="F180" s="43"/>
      <c r="G180" s="14"/>
      <c r="H180" s="3"/>
      <c r="I180" s="3"/>
      <c r="K180" s="18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</row>
    <row r="181" spans="1:51" s="44" customFormat="1" x14ac:dyDescent="0.2">
      <c r="A181" s="12"/>
      <c r="B181" s="3"/>
      <c r="C181" s="13"/>
      <c r="D181" s="3"/>
      <c r="E181" s="3"/>
      <c r="F181" s="43"/>
      <c r="G181" s="14"/>
      <c r="H181" s="3"/>
      <c r="I181" s="3"/>
      <c r="K181" s="18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</row>
    <row r="182" spans="1:51" s="44" customFormat="1" x14ac:dyDescent="0.2">
      <c r="A182" s="12"/>
      <c r="B182" s="3"/>
      <c r="C182" s="13"/>
      <c r="D182" s="3"/>
      <c r="E182" s="3"/>
      <c r="F182" s="43"/>
      <c r="G182" s="14"/>
      <c r="H182" s="3"/>
      <c r="I182" s="3"/>
      <c r="K182" s="18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</row>
    <row r="183" spans="1:51" s="44" customFormat="1" x14ac:dyDescent="0.2">
      <c r="A183" s="12"/>
      <c r="B183" s="3"/>
      <c r="C183" s="13"/>
      <c r="D183" s="3"/>
      <c r="E183" s="3"/>
      <c r="F183" s="43"/>
      <c r="G183" s="14"/>
      <c r="H183" s="3"/>
      <c r="I183" s="3"/>
      <c r="K183" s="18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</row>
    <row r="184" spans="1:51" s="44" customFormat="1" x14ac:dyDescent="0.2">
      <c r="A184" s="12"/>
      <c r="B184" s="3"/>
      <c r="C184" s="13"/>
      <c r="D184" s="3"/>
      <c r="E184" s="3"/>
      <c r="F184" s="43"/>
      <c r="G184" s="14"/>
      <c r="H184" s="3"/>
      <c r="I184" s="3"/>
      <c r="K184" s="18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</row>
    <row r="185" spans="1:51" s="44" customFormat="1" x14ac:dyDescent="0.2">
      <c r="A185" s="12"/>
      <c r="B185" s="3"/>
      <c r="C185" s="13"/>
      <c r="D185" s="3"/>
      <c r="E185" s="3"/>
      <c r="F185" s="43"/>
      <c r="G185" s="14"/>
      <c r="H185" s="3"/>
      <c r="I185" s="3"/>
      <c r="K185" s="18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</row>
    <row r="186" spans="1:51" s="44" customFormat="1" x14ac:dyDescent="0.2">
      <c r="A186" s="12"/>
      <c r="B186" s="3"/>
      <c r="C186" s="13"/>
      <c r="D186" s="3"/>
      <c r="E186" s="3"/>
      <c r="F186" s="43"/>
      <c r="G186" s="14"/>
      <c r="H186" s="3"/>
      <c r="I186" s="3"/>
      <c r="K186" s="18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</row>
    <row r="187" spans="1:51" s="44" customFormat="1" x14ac:dyDescent="0.2">
      <c r="A187" s="12"/>
      <c r="B187" s="3"/>
      <c r="C187" s="13"/>
      <c r="D187" s="3"/>
      <c r="E187" s="3"/>
      <c r="F187" s="43"/>
      <c r="G187" s="14"/>
      <c r="H187" s="3"/>
      <c r="I187" s="3"/>
      <c r="K187" s="18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</row>
    <row r="188" spans="1:51" s="44" customFormat="1" x14ac:dyDescent="0.2">
      <c r="A188" s="12"/>
      <c r="B188" s="3"/>
      <c r="C188" s="13"/>
      <c r="D188" s="3"/>
      <c r="E188" s="3"/>
      <c r="F188" s="43"/>
      <c r="G188" s="14"/>
      <c r="H188" s="3"/>
      <c r="I188" s="3"/>
      <c r="K188" s="18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</row>
    <row r="189" spans="1:51" s="44" customFormat="1" x14ac:dyDescent="0.2">
      <c r="A189" s="12"/>
      <c r="B189" s="3"/>
      <c r="C189" s="13"/>
      <c r="D189" s="3"/>
      <c r="E189" s="3"/>
      <c r="F189" s="43"/>
      <c r="G189" s="14"/>
      <c r="H189" s="3"/>
      <c r="I189" s="3"/>
      <c r="K189" s="18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</row>
    <row r="190" spans="1:51" s="44" customFormat="1" x14ac:dyDescent="0.2">
      <c r="A190" s="12"/>
      <c r="B190" s="3"/>
      <c r="C190" s="13"/>
      <c r="D190" s="3"/>
      <c r="E190" s="3"/>
      <c r="F190" s="43"/>
      <c r="G190" s="14"/>
      <c r="H190" s="3"/>
      <c r="I190" s="3"/>
      <c r="K190" s="18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</row>
    <row r="191" spans="1:51" s="44" customFormat="1" x14ac:dyDescent="0.2">
      <c r="A191" s="12"/>
      <c r="B191" s="3"/>
      <c r="C191" s="13"/>
      <c r="D191" s="3"/>
      <c r="E191" s="3"/>
      <c r="F191" s="43"/>
      <c r="G191" s="14"/>
      <c r="H191" s="3"/>
      <c r="I191" s="3"/>
      <c r="K191" s="18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</row>
    <row r="192" spans="1:51" s="44" customFormat="1" x14ac:dyDescent="0.2">
      <c r="A192" s="12"/>
      <c r="B192" s="45"/>
      <c r="C192" s="13"/>
      <c r="D192" s="45"/>
      <c r="E192" s="3"/>
      <c r="F192" s="43"/>
      <c r="G192" s="14"/>
      <c r="H192" s="3"/>
      <c r="I192" s="3"/>
      <c r="K192" s="18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</row>
    <row r="193" spans="1:51" s="44" customFormat="1" x14ac:dyDescent="0.2">
      <c r="A193" s="12"/>
      <c r="B193" s="45"/>
      <c r="C193" s="13"/>
      <c r="D193" s="45"/>
      <c r="E193" s="3"/>
      <c r="F193" s="43"/>
      <c r="G193" s="14"/>
      <c r="H193" s="3"/>
      <c r="I193" s="3"/>
      <c r="K193" s="18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</row>
    <row r="194" spans="1:51" s="44" customFormat="1" x14ac:dyDescent="0.2">
      <c r="A194" s="12"/>
      <c r="B194" s="45"/>
      <c r="C194" s="13"/>
      <c r="D194" s="45"/>
      <c r="E194" s="3"/>
      <c r="F194" s="43"/>
      <c r="G194" s="14"/>
      <c r="H194" s="3"/>
      <c r="I194" s="3"/>
      <c r="K194" s="18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</row>
    <row r="195" spans="1:51" s="44" customFormat="1" x14ac:dyDescent="0.2">
      <c r="A195" s="12"/>
      <c r="B195" s="46" t="s">
        <v>85</v>
      </c>
      <c r="C195" s="13"/>
      <c r="D195" s="45"/>
      <c r="E195" s="3"/>
      <c r="F195" s="43"/>
      <c r="G195" s="14"/>
      <c r="H195" s="3"/>
      <c r="I195" s="3"/>
      <c r="K195" s="18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</row>
    <row r="196" spans="1:51" s="44" customFormat="1" x14ac:dyDescent="0.2">
      <c r="A196" s="12"/>
      <c r="B196" s="45">
        <f>2.3</f>
        <v>2.2999999999999998</v>
      </c>
      <c r="C196" s="13"/>
      <c r="D196" s="45" t="s">
        <v>133</v>
      </c>
      <c r="E196" s="3"/>
      <c r="F196" s="43"/>
      <c r="G196" s="14"/>
      <c r="H196" s="3"/>
      <c r="I196" s="3"/>
      <c r="K196" s="18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</row>
    <row r="197" spans="1:51" s="44" customFormat="1" x14ac:dyDescent="0.2">
      <c r="A197" s="12"/>
      <c r="B197" s="45"/>
      <c r="C197" s="13"/>
      <c r="D197" s="45"/>
      <c r="E197" s="3"/>
      <c r="F197" s="43"/>
      <c r="G197" s="14"/>
      <c r="H197" s="3"/>
      <c r="I197" s="3"/>
      <c r="K197" s="18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</row>
    <row r="198" spans="1:51" s="44" customFormat="1" x14ac:dyDescent="0.2">
      <c r="A198" s="12"/>
      <c r="B198" s="45"/>
      <c r="C198" s="13"/>
      <c r="D198" s="45"/>
      <c r="E198" s="3"/>
      <c r="F198" s="43"/>
      <c r="G198" s="14"/>
      <c r="H198" s="3"/>
      <c r="I198" s="3"/>
      <c r="K198" s="18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</row>
    <row r="199" spans="1:51" s="44" customFormat="1" x14ac:dyDescent="0.2">
      <c r="A199" s="12"/>
      <c r="B199" s="45"/>
      <c r="C199" s="13"/>
      <c r="D199" s="45"/>
      <c r="E199" s="3"/>
      <c r="F199" s="43"/>
      <c r="G199" s="14"/>
      <c r="H199" s="3"/>
      <c r="I199" s="3"/>
      <c r="K199" s="18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</row>
    <row r="200" spans="1:51" s="44" customFormat="1" x14ac:dyDescent="0.2">
      <c r="A200" s="12"/>
      <c r="B200" s="3"/>
      <c r="C200" s="13"/>
      <c r="D200" s="3"/>
      <c r="E200" s="3"/>
      <c r="F200" s="43"/>
      <c r="G200" s="14"/>
      <c r="H200" s="3"/>
      <c r="I200" s="3"/>
      <c r="K200" s="18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</row>
  </sheetData>
  <pageMargins left="0.7" right="0.7" top="0.75" bottom="0.75" header="0.3" footer="0.3"/>
  <pageSetup paperSize="9" scale="72" orientation="portrait" horizontalDpi="0" verticalDpi="0"/>
  <ignoredErrors>
    <ignoredError sqref="H144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88B5-0E56-9547-BF26-FB23FD7FEED3}">
  <sheetPr codeName="Feuil5">
    <tabColor theme="5" tint="0.79998168889431442"/>
    <pageSetUpPr fitToPage="1"/>
  </sheetPr>
  <dimension ref="A1:K73"/>
  <sheetViews>
    <sheetView showGridLines="0" zoomScale="105" zoomScaleNormal="105" workbookViewId="0">
      <selection activeCell="G9" sqref="G9"/>
    </sheetView>
  </sheetViews>
  <sheetFormatPr baseColWidth="10" defaultRowHeight="16" x14ac:dyDescent="0.2"/>
  <cols>
    <col min="1" max="1" width="2" style="12" customWidth="1"/>
    <col min="2" max="2" width="16.1640625" style="3" customWidth="1"/>
    <col min="3" max="3" width="15" style="89" customWidth="1"/>
    <col min="4" max="4" width="52.1640625" style="3" customWidth="1"/>
    <col min="5" max="5" width="5" style="3" customWidth="1"/>
    <col min="6" max="6" width="16.6640625" style="43" customWidth="1"/>
    <col min="7" max="7" width="12" style="14" customWidth="1"/>
    <col min="8" max="9" width="12" style="3" customWidth="1"/>
    <col min="10" max="10" width="21.83203125" style="44" customWidth="1"/>
    <col min="11" max="12" width="10.83203125" style="12"/>
    <col min="13" max="13" width="3.5" style="12" customWidth="1"/>
    <col min="14" max="16384" width="10.83203125" style="12"/>
  </cols>
  <sheetData>
    <row r="1" spans="1:11" ht="15" customHeight="1" thickBot="1" x14ac:dyDescent="0.25">
      <c r="B1" s="55"/>
      <c r="C1" s="86"/>
      <c r="D1" s="55"/>
      <c r="E1" s="55"/>
      <c r="F1" s="92"/>
      <c r="G1" s="57"/>
      <c r="H1" s="55"/>
      <c r="I1" s="184"/>
    </row>
    <row r="2" spans="1:11" s="40" customFormat="1" x14ac:dyDescent="0.2">
      <c r="A2" s="49"/>
      <c r="B2" s="63" t="s">
        <v>481</v>
      </c>
      <c r="C2" s="87" t="s">
        <v>42</v>
      </c>
      <c r="D2" s="64" t="s">
        <v>0</v>
      </c>
      <c r="E2" s="65"/>
      <c r="F2" s="93" t="s">
        <v>103</v>
      </c>
      <c r="G2" s="66" t="s">
        <v>458</v>
      </c>
      <c r="H2" s="67" t="s">
        <v>479</v>
      </c>
      <c r="I2" s="68" t="s">
        <v>480</v>
      </c>
      <c r="J2" s="84"/>
      <c r="K2" s="85"/>
    </row>
    <row r="3" spans="1:11" s="40" customFormat="1" x14ac:dyDescent="0.2">
      <c r="A3" s="49"/>
      <c r="B3" s="69"/>
      <c r="C3" s="88"/>
      <c r="D3" s="26"/>
      <c r="E3" s="26"/>
      <c r="F3" s="94"/>
      <c r="G3" s="28"/>
      <c r="H3" s="26"/>
      <c r="I3" s="70"/>
      <c r="J3" s="84"/>
      <c r="K3" s="85"/>
    </row>
    <row r="4" spans="1:11" s="40" customFormat="1" x14ac:dyDescent="0.2">
      <c r="A4" s="49"/>
      <c r="B4" s="185" t="s">
        <v>333</v>
      </c>
      <c r="C4" s="208"/>
      <c r="D4" s="3"/>
      <c r="E4" s="187"/>
      <c r="F4" s="188"/>
      <c r="G4" s="41"/>
      <c r="H4" s="187"/>
      <c r="I4" s="189"/>
      <c r="J4" s="191"/>
      <c r="K4" s="85"/>
    </row>
    <row r="5" spans="1:11" s="40" customFormat="1" x14ac:dyDescent="0.2">
      <c r="A5" s="49"/>
      <c r="B5" s="194" t="s">
        <v>334</v>
      </c>
      <c r="C5" s="208"/>
      <c r="D5" s="3" t="s">
        <v>368</v>
      </c>
      <c r="E5" s="187"/>
      <c r="F5" s="188"/>
      <c r="G5" s="41">
        <v>0</v>
      </c>
      <c r="H5" s="7">
        <f>J5/'2) Sacs à dos + bananes'!$A$211</f>
        <v>307.82608695652175</v>
      </c>
      <c r="I5" s="209">
        <f>H5*G5</f>
        <v>0</v>
      </c>
      <c r="J5" s="84">
        <v>708</v>
      </c>
      <c r="K5" s="85"/>
    </row>
    <row r="6" spans="1:11" s="40" customFormat="1" x14ac:dyDescent="0.2">
      <c r="A6" s="49"/>
      <c r="B6" s="194"/>
      <c r="C6" s="208"/>
      <c r="D6" s="43" t="s">
        <v>369</v>
      </c>
      <c r="E6" s="187"/>
      <c r="F6" s="188"/>
      <c r="G6" s="41"/>
      <c r="H6" s="41"/>
      <c r="I6" s="210"/>
      <c r="J6" s="84"/>
      <c r="K6" s="85"/>
    </row>
    <row r="7" spans="1:11" s="40" customFormat="1" x14ac:dyDescent="0.2">
      <c r="A7" s="49"/>
      <c r="B7" s="194"/>
      <c r="C7" s="208"/>
      <c r="D7" s="135"/>
      <c r="E7" s="187"/>
      <c r="F7" s="188"/>
      <c r="G7" s="41"/>
      <c r="H7" s="41"/>
      <c r="I7" s="210"/>
      <c r="J7" s="84"/>
      <c r="K7" s="85"/>
    </row>
    <row r="8" spans="1:11" s="40" customFormat="1" x14ac:dyDescent="0.2">
      <c r="A8" s="49"/>
      <c r="B8" s="185" t="s">
        <v>335</v>
      </c>
      <c r="C8" s="208"/>
      <c r="D8" s="135"/>
      <c r="E8" s="246"/>
      <c r="F8" s="188"/>
      <c r="G8" s="41"/>
      <c r="H8" s="41"/>
      <c r="I8" s="210"/>
      <c r="J8" s="84"/>
      <c r="K8" s="85"/>
    </row>
    <row r="9" spans="1:11" s="40" customFormat="1" x14ac:dyDescent="0.2">
      <c r="A9" s="49"/>
      <c r="B9" s="194" t="s">
        <v>336</v>
      </c>
      <c r="C9" s="208">
        <v>3701506201843</v>
      </c>
      <c r="D9" s="82" t="s">
        <v>337</v>
      </c>
      <c r="E9" s="248"/>
      <c r="F9" s="245" t="s">
        <v>338</v>
      </c>
      <c r="G9" s="41">
        <v>0</v>
      </c>
      <c r="H9" s="7">
        <f>J9/'2) Sacs à dos + bananes'!A211</f>
        <v>6.9565217391304355</v>
      </c>
      <c r="I9" s="209">
        <f>H9*G9</f>
        <v>0</v>
      </c>
      <c r="J9" s="84">
        <v>16</v>
      </c>
      <c r="K9" s="85"/>
    </row>
    <row r="10" spans="1:11" s="40" customFormat="1" x14ac:dyDescent="0.2">
      <c r="A10" s="49"/>
      <c r="B10" s="194" t="s">
        <v>339</v>
      </c>
      <c r="C10" s="208">
        <v>3701506201904</v>
      </c>
      <c r="D10" s="3" t="s">
        <v>337</v>
      </c>
      <c r="E10" s="247"/>
      <c r="F10" s="188" t="s">
        <v>340</v>
      </c>
      <c r="G10" s="41">
        <v>0</v>
      </c>
      <c r="H10" s="7">
        <f>H9</f>
        <v>6.9565217391304355</v>
      </c>
      <c r="I10" s="209">
        <f>H10*G10</f>
        <v>0</v>
      </c>
      <c r="J10" s="84">
        <v>16</v>
      </c>
      <c r="K10" s="85"/>
    </row>
    <row r="11" spans="1:11" s="40" customFormat="1" x14ac:dyDescent="0.2">
      <c r="A11" s="49"/>
      <c r="B11" s="194" t="s">
        <v>341</v>
      </c>
      <c r="C11" s="208">
        <v>3701506201898</v>
      </c>
      <c r="D11" s="3" t="s">
        <v>337</v>
      </c>
      <c r="E11" s="211"/>
      <c r="F11" s="188" t="s">
        <v>342</v>
      </c>
      <c r="G11" s="41">
        <v>0</v>
      </c>
      <c r="H11" s="7">
        <f>H10</f>
        <v>6.9565217391304355</v>
      </c>
      <c r="I11" s="209">
        <f>H11*G11</f>
        <v>0</v>
      </c>
      <c r="J11" s="84">
        <v>16</v>
      </c>
      <c r="K11" s="85"/>
    </row>
    <row r="12" spans="1:11" s="40" customFormat="1" x14ac:dyDescent="0.2">
      <c r="A12" s="49"/>
      <c r="B12" s="194" t="s">
        <v>343</v>
      </c>
      <c r="C12" s="208">
        <v>3701506201881</v>
      </c>
      <c r="D12" s="3" t="s">
        <v>337</v>
      </c>
      <c r="E12" s="206"/>
      <c r="F12" s="188" t="s">
        <v>344</v>
      </c>
      <c r="G12" s="41">
        <v>0</v>
      </c>
      <c r="H12" s="7">
        <f>H11</f>
        <v>6.9565217391304355</v>
      </c>
      <c r="I12" s="209">
        <f>H12*G12</f>
        <v>0</v>
      </c>
      <c r="J12" s="84">
        <v>16</v>
      </c>
      <c r="K12" s="85"/>
    </row>
    <row r="13" spans="1:11" s="40" customFormat="1" x14ac:dyDescent="0.2">
      <c r="A13" s="49"/>
      <c r="B13" s="10" t="s">
        <v>345</v>
      </c>
      <c r="C13" s="208">
        <v>3701506201874</v>
      </c>
      <c r="D13" s="3" t="s">
        <v>337</v>
      </c>
      <c r="E13" s="212"/>
      <c r="F13" s="188" t="s">
        <v>346</v>
      </c>
      <c r="G13" s="41">
        <v>0</v>
      </c>
      <c r="H13" s="7">
        <f>H12</f>
        <v>6.9565217391304355</v>
      </c>
      <c r="I13" s="209">
        <f t="shared" ref="I13:I15" si="0">H13*G13</f>
        <v>0</v>
      </c>
      <c r="J13" s="84">
        <v>16</v>
      </c>
      <c r="K13" s="85"/>
    </row>
    <row r="14" spans="1:11" s="40" customFormat="1" x14ac:dyDescent="0.2">
      <c r="A14" s="49"/>
      <c r="B14" s="194" t="s">
        <v>347</v>
      </c>
      <c r="C14" s="208">
        <v>3701506201867</v>
      </c>
      <c r="D14" s="3" t="s">
        <v>337</v>
      </c>
      <c r="E14" s="213"/>
      <c r="F14" s="188" t="s">
        <v>348</v>
      </c>
      <c r="G14" s="41">
        <v>0</v>
      </c>
      <c r="H14" s="7">
        <f>J14/'2) Sacs à dos + bananes'!A211</f>
        <v>8.2608695652173925</v>
      </c>
      <c r="I14" s="209">
        <f t="shared" si="0"/>
        <v>0</v>
      </c>
      <c r="J14" s="84">
        <v>19</v>
      </c>
      <c r="K14" s="85"/>
    </row>
    <row r="15" spans="1:11" s="40" customFormat="1" x14ac:dyDescent="0.2">
      <c r="A15" s="49"/>
      <c r="B15" s="194" t="s">
        <v>349</v>
      </c>
      <c r="C15" s="208">
        <v>3701506201850</v>
      </c>
      <c r="D15" s="3" t="s">
        <v>337</v>
      </c>
      <c r="E15" s="214"/>
      <c r="F15" s="188" t="s">
        <v>350</v>
      </c>
      <c r="G15" s="41">
        <v>0</v>
      </c>
      <c r="H15" s="7">
        <f>H14</f>
        <v>8.2608695652173925</v>
      </c>
      <c r="I15" s="209">
        <f t="shared" si="0"/>
        <v>0</v>
      </c>
      <c r="J15" s="84">
        <v>19</v>
      </c>
      <c r="K15" s="85"/>
    </row>
    <row r="16" spans="1:11" s="40" customFormat="1" x14ac:dyDescent="0.2">
      <c r="A16" s="49"/>
      <c r="B16" s="69"/>
      <c r="C16" s="88"/>
      <c r="D16" s="26"/>
      <c r="E16" s="26"/>
      <c r="F16" s="94"/>
      <c r="G16" s="28"/>
      <c r="H16" s="26"/>
      <c r="I16" s="70"/>
      <c r="J16" s="84"/>
      <c r="K16" s="85"/>
    </row>
    <row r="17" spans="1:11" s="40" customFormat="1" x14ac:dyDescent="0.2">
      <c r="A17" s="49"/>
      <c r="B17" s="185" t="s">
        <v>351</v>
      </c>
      <c r="C17" s="208"/>
      <c r="D17" s="3"/>
      <c r="E17" s="187"/>
      <c r="F17" s="188"/>
      <c r="G17" s="41"/>
      <c r="H17" s="7"/>
      <c r="I17" s="209"/>
      <c r="J17" s="84"/>
      <c r="K17" s="85"/>
    </row>
    <row r="18" spans="1:11" s="40" customFormat="1" x14ac:dyDescent="0.2">
      <c r="A18" s="49"/>
      <c r="B18" s="10" t="s">
        <v>352</v>
      </c>
      <c r="C18" s="208">
        <v>3701506202048</v>
      </c>
      <c r="D18" s="3" t="s">
        <v>353</v>
      </c>
      <c r="E18" s="215"/>
      <c r="F18" s="188" t="s">
        <v>152</v>
      </c>
      <c r="G18" s="41">
        <v>0</v>
      </c>
      <c r="H18" s="7">
        <f xml:space="preserve"> J18/'2) Sacs à dos + bananes'!A211</f>
        <v>13</v>
      </c>
      <c r="I18" s="209">
        <f t="shared" ref="I18:I27" si="1">H18*G18</f>
        <v>0</v>
      </c>
      <c r="J18" s="216">
        <v>29.9</v>
      </c>
      <c r="K18" s="85"/>
    </row>
    <row r="19" spans="1:11" s="40" customFormat="1" x14ac:dyDescent="0.2">
      <c r="A19" s="49"/>
      <c r="B19" s="10" t="s">
        <v>354</v>
      </c>
      <c r="C19" s="208">
        <v>3701506202024</v>
      </c>
      <c r="D19" s="3" t="s">
        <v>353</v>
      </c>
      <c r="E19" s="217"/>
      <c r="F19" s="188" t="s">
        <v>355</v>
      </c>
      <c r="G19" s="41">
        <v>0</v>
      </c>
      <c r="H19" s="7">
        <f t="shared" ref="H19:H27" si="2">H18</f>
        <v>13</v>
      </c>
      <c r="I19" s="209">
        <f t="shared" si="1"/>
        <v>0</v>
      </c>
      <c r="J19" s="216">
        <v>29.9</v>
      </c>
      <c r="K19" s="85"/>
    </row>
    <row r="20" spans="1:11" s="40" customFormat="1" x14ac:dyDescent="0.2">
      <c r="A20" s="49"/>
      <c r="B20" s="10" t="s">
        <v>356</v>
      </c>
      <c r="C20" s="208">
        <v>3701506202703</v>
      </c>
      <c r="D20" s="3" t="s">
        <v>353</v>
      </c>
      <c r="E20" s="32"/>
      <c r="F20" s="188" t="s">
        <v>357</v>
      </c>
      <c r="G20" s="41">
        <v>0</v>
      </c>
      <c r="H20" s="7">
        <f t="shared" si="2"/>
        <v>13</v>
      </c>
      <c r="I20" s="209">
        <f t="shared" si="1"/>
        <v>0</v>
      </c>
      <c r="J20" s="216">
        <v>29.9</v>
      </c>
      <c r="K20" s="85"/>
    </row>
    <row r="21" spans="1:11" s="40" customFormat="1" x14ac:dyDescent="0.2">
      <c r="A21" s="49"/>
      <c r="B21" s="10" t="s">
        <v>358</v>
      </c>
      <c r="C21" s="208">
        <v>3701506202697</v>
      </c>
      <c r="D21" s="3" t="s">
        <v>353</v>
      </c>
      <c r="E21" s="218"/>
      <c r="F21" s="188" t="s">
        <v>359</v>
      </c>
      <c r="G21" s="41">
        <v>0</v>
      </c>
      <c r="H21" s="7">
        <f t="shared" si="2"/>
        <v>13</v>
      </c>
      <c r="I21" s="209">
        <f t="shared" si="1"/>
        <v>0</v>
      </c>
      <c r="J21" s="216">
        <v>29.9</v>
      </c>
      <c r="K21" s="85"/>
    </row>
    <row r="22" spans="1:11" s="40" customFormat="1" x14ac:dyDescent="0.2">
      <c r="A22" s="49"/>
      <c r="B22" s="10" t="s">
        <v>360</v>
      </c>
      <c r="C22" s="208">
        <v>3701506202680</v>
      </c>
      <c r="D22" s="3" t="s">
        <v>353</v>
      </c>
      <c r="E22" s="219"/>
      <c r="F22" s="188" t="s">
        <v>361</v>
      </c>
      <c r="G22" s="41">
        <v>0</v>
      </c>
      <c r="H22" s="7">
        <f t="shared" si="2"/>
        <v>13</v>
      </c>
      <c r="I22" s="209">
        <f t="shared" si="1"/>
        <v>0</v>
      </c>
      <c r="J22" s="216">
        <v>29.9</v>
      </c>
      <c r="K22" s="85"/>
    </row>
    <row r="23" spans="1:11" s="40" customFormat="1" x14ac:dyDescent="0.2">
      <c r="A23" s="49"/>
      <c r="B23" s="10" t="s">
        <v>362</v>
      </c>
      <c r="C23" s="208">
        <v>3701506202710</v>
      </c>
      <c r="D23" s="3" t="s">
        <v>353</v>
      </c>
      <c r="E23" s="205"/>
      <c r="F23" s="188" t="s">
        <v>363</v>
      </c>
      <c r="G23" s="41">
        <v>0</v>
      </c>
      <c r="H23" s="7">
        <f t="shared" si="2"/>
        <v>13</v>
      </c>
      <c r="I23" s="209">
        <f t="shared" si="1"/>
        <v>0</v>
      </c>
      <c r="J23" s="216">
        <v>29.9</v>
      </c>
      <c r="K23" s="85"/>
    </row>
    <row r="24" spans="1:11" s="40" customFormat="1" x14ac:dyDescent="0.2">
      <c r="A24" s="49"/>
      <c r="B24" s="10" t="s">
        <v>364</v>
      </c>
      <c r="C24" s="208">
        <v>3701506205537</v>
      </c>
      <c r="D24" s="3" t="s">
        <v>353</v>
      </c>
      <c r="E24" s="220"/>
      <c r="F24" s="188" t="s">
        <v>365</v>
      </c>
      <c r="G24" s="41">
        <v>0</v>
      </c>
      <c r="H24" s="7">
        <f t="shared" si="2"/>
        <v>13</v>
      </c>
      <c r="I24" s="209">
        <f t="shared" si="1"/>
        <v>0</v>
      </c>
      <c r="J24" s="216">
        <v>29.9</v>
      </c>
      <c r="K24" s="85"/>
    </row>
    <row r="25" spans="1:11" s="40" customFormat="1" x14ac:dyDescent="0.2">
      <c r="A25" s="49"/>
      <c r="B25" s="10" t="s">
        <v>366</v>
      </c>
      <c r="C25" s="208">
        <v>3701506205834</v>
      </c>
      <c r="D25" s="3" t="s">
        <v>353</v>
      </c>
      <c r="E25" s="221"/>
      <c r="F25" s="188" t="s">
        <v>367</v>
      </c>
      <c r="G25" s="41">
        <v>0</v>
      </c>
      <c r="H25" s="7">
        <f t="shared" si="2"/>
        <v>13</v>
      </c>
      <c r="I25" s="209">
        <f t="shared" si="1"/>
        <v>0</v>
      </c>
      <c r="J25" s="216">
        <v>29.9</v>
      </c>
      <c r="K25" s="85"/>
    </row>
    <row r="26" spans="1:11" s="40" customFormat="1" x14ac:dyDescent="0.2">
      <c r="A26" s="49"/>
      <c r="B26" s="10" t="s">
        <v>370</v>
      </c>
      <c r="C26" s="208">
        <v>3701506205759</v>
      </c>
      <c r="D26" s="3" t="s">
        <v>353</v>
      </c>
      <c r="E26" s="167"/>
      <c r="F26" s="188" t="s">
        <v>265</v>
      </c>
      <c r="G26" s="41">
        <v>0</v>
      </c>
      <c r="H26" s="7">
        <f t="shared" si="2"/>
        <v>13</v>
      </c>
      <c r="I26" s="209">
        <f t="shared" si="1"/>
        <v>0</v>
      </c>
      <c r="J26" s="216">
        <v>29.9</v>
      </c>
      <c r="K26" s="85"/>
    </row>
    <row r="27" spans="1:11" s="40" customFormat="1" x14ac:dyDescent="0.2">
      <c r="A27" s="49"/>
      <c r="B27" s="10" t="s">
        <v>371</v>
      </c>
      <c r="C27" s="208">
        <v>3701506205636</v>
      </c>
      <c r="D27" s="3" t="s">
        <v>353</v>
      </c>
      <c r="E27" s="222"/>
      <c r="F27" s="188" t="s">
        <v>372</v>
      </c>
      <c r="G27" s="41">
        <v>0</v>
      </c>
      <c r="H27" s="7">
        <f t="shared" si="2"/>
        <v>13</v>
      </c>
      <c r="I27" s="209">
        <f t="shared" si="1"/>
        <v>0</v>
      </c>
      <c r="J27" s="216">
        <v>29.9</v>
      </c>
      <c r="K27" s="85"/>
    </row>
    <row r="28" spans="1:11" x14ac:dyDescent="0.2">
      <c r="A28" s="48"/>
      <c r="B28" s="69"/>
      <c r="C28" s="88"/>
      <c r="D28" s="26"/>
      <c r="E28" s="26"/>
      <c r="F28" s="94"/>
      <c r="G28" s="28"/>
      <c r="H28" s="26"/>
      <c r="I28" s="70"/>
      <c r="J28" s="191"/>
      <c r="K28" s="223"/>
    </row>
    <row r="29" spans="1:11" ht="17" thickBot="1" x14ac:dyDescent="0.25">
      <c r="A29" s="48"/>
      <c r="B29" s="74" t="s">
        <v>176</v>
      </c>
      <c r="C29" s="224"/>
      <c r="D29" s="75"/>
      <c r="E29" s="75"/>
      <c r="F29" s="95"/>
      <c r="G29" s="77"/>
      <c r="H29" s="78" t="s">
        <v>304</v>
      </c>
      <c r="I29" s="79">
        <f>SUM(I2:I28)</f>
        <v>0</v>
      </c>
      <c r="J29" s="191">
        <f>I29*'2) Sacs à dos + bananes'!$A$211</f>
        <v>0</v>
      </c>
    </row>
    <row r="30" spans="1:11" x14ac:dyDescent="0.2">
      <c r="B30" s="59"/>
      <c r="C30" s="91"/>
      <c r="D30" s="59"/>
      <c r="E30" s="59"/>
      <c r="F30" s="96"/>
      <c r="G30" s="61"/>
      <c r="H30" s="59"/>
      <c r="I30" s="59"/>
    </row>
    <row r="35" spans="3:3" x14ac:dyDescent="0.2">
      <c r="C35" s="225"/>
    </row>
    <row r="36" spans="3:3" x14ac:dyDescent="0.2">
      <c r="C36" s="225"/>
    </row>
    <row r="37" spans="3:3" x14ac:dyDescent="0.2">
      <c r="C37" s="225"/>
    </row>
    <row r="38" spans="3:3" x14ac:dyDescent="0.2">
      <c r="C38" s="225"/>
    </row>
    <row r="39" spans="3:3" x14ac:dyDescent="0.2">
      <c r="C39" s="225"/>
    </row>
    <row r="40" spans="3:3" x14ac:dyDescent="0.2">
      <c r="C40" s="225"/>
    </row>
    <row r="41" spans="3:3" x14ac:dyDescent="0.2">
      <c r="C41" s="225"/>
    </row>
    <row r="42" spans="3:3" x14ac:dyDescent="0.2">
      <c r="C42" s="225"/>
    </row>
    <row r="43" spans="3:3" x14ac:dyDescent="0.2">
      <c r="C43" s="225"/>
    </row>
    <row r="44" spans="3:3" x14ac:dyDescent="0.2">
      <c r="C44" s="225"/>
    </row>
    <row r="45" spans="3:3" x14ac:dyDescent="0.2">
      <c r="C45" s="225"/>
    </row>
    <row r="46" spans="3:3" x14ac:dyDescent="0.2">
      <c r="C46" s="225"/>
    </row>
    <row r="47" spans="3:3" x14ac:dyDescent="0.2">
      <c r="C47" s="225"/>
    </row>
    <row r="48" spans="3:3" x14ac:dyDescent="0.2">
      <c r="C48" s="225"/>
    </row>
    <row r="49" spans="3:3" x14ac:dyDescent="0.2">
      <c r="C49" s="225"/>
    </row>
    <row r="50" spans="3:3" x14ac:dyDescent="0.2">
      <c r="C50" s="225"/>
    </row>
    <row r="51" spans="3:3" x14ac:dyDescent="0.2">
      <c r="C51" s="225"/>
    </row>
    <row r="52" spans="3:3" x14ac:dyDescent="0.2">
      <c r="C52" s="225"/>
    </row>
    <row r="53" spans="3:3" x14ac:dyDescent="0.2">
      <c r="C53" s="225"/>
    </row>
    <row r="54" spans="3:3" x14ac:dyDescent="0.2">
      <c r="C54" s="225"/>
    </row>
    <row r="55" spans="3:3" x14ac:dyDescent="0.2">
      <c r="C55" s="225"/>
    </row>
    <row r="56" spans="3:3" x14ac:dyDescent="0.2">
      <c r="C56" s="225"/>
    </row>
    <row r="57" spans="3:3" x14ac:dyDescent="0.2">
      <c r="C57" s="225"/>
    </row>
    <row r="58" spans="3:3" x14ac:dyDescent="0.2">
      <c r="C58" s="225"/>
    </row>
    <row r="59" spans="3:3" x14ac:dyDescent="0.2">
      <c r="C59" s="225"/>
    </row>
    <row r="60" spans="3:3" x14ac:dyDescent="0.2">
      <c r="C60" s="225"/>
    </row>
    <row r="61" spans="3:3" x14ac:dyDescent="0.2">
      <c r="C61" s="225"/>
    </row>
    <row r="62" spans="3:3" x14ac:dyDescent="0.2">
      <c r="C62" s="225"/>
    </row>
    <row r="63" spans="3:3" x14ac:dyDescent="0.2">
      <c r="C63" s="225"/>
    </row>
    <row r="64" spans="3:3" x14ac:dyDescent="0.2">
      <c r="C64" s="225"/>
    </row>
    <row r="65" spans="2:4" x14ac:dyDescent="0.2">
      <c r="B65" s="45"/>
      <c r="C65" s="225"/>
      <c r="D65" s="45"/>
    </row>
    <row r="66" spans="2:4" x14ac:dyDescent="0.2">
      <c r="B66" s="45"/>
      <c r="C66" s="225"/>
      <c r="D66" s="45"/>
    </row>
    <row r="67" spans="2:4" x14ac:dyDescent="0.2">
      <c r="B67" s="45"/>
      <c r="C67" s="225"/>
      <c r="D67" s="45"/>
    </row>
    <row r="68" spans="2:4" x14ac:dyDescent="0.2">
      <c r="B68" s="46" t="s">
        <v>85</v>
      </c>
      <c r="C68" s="225"/>
      <c r="D68" s="45"/>
    </row>
    <row r="69" spans="2:4" x14ac:dyDescent="0.2">
      <c r="B69" s="45">
        <f>2.3</f>
        <v>2.2999999999999998</v>
      </c>
      <c r="C69" s="225"/>
      <c r="D69" s="45" t="s">
        <v>133</v>
      </c>
    </row>
    <row r="70" spans="2:4" x14ac:dyDescent="0.2">
      <c r="B70" s="45"/>
      <c r="C70" s="225"/>
      <c r="D70" s="45"/>
    </row>
    <row r="71" spans="2:4" x14ac:dyDescent="0.2">
      <c r="B71" s="45"/>
      <c r="C71" s="225"/>
      <c r="D71" s="45"/>
    </row>
    <row r="72" spans="2:4" x14ac:dyDescent="0.2">
      <c r="B72" s="45"/>
      <c r="C72" s="225"/>
      <c r="D72" s="45"/>
    </row>
    <row r="73" spans="2:4" x14ac:dyDescent="0.2">
      <c r="C73" s="225"/>
    </row>
  </sheetData>
  <pageMargins left="0.7" right="0.7" top="0.75" bottom="0.75" header="0.3" footer="0.3"/>
  <pageSetup paperSize="9" scale="72" orientation="portrait" horizontalDpi="0" verticalDpi="0"/>
  <ignoredErrors>
    <ignoredError sqref="H14" formula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53B4-4902-804B-984D-CBBA97C08B5C}">
  <sheetPr codeName="Feuil6">
    <tabColor rgb="FFDEC1A4"/>
    <pageSetUpPr fitToPage="1"/>
  </sheetPr>
  <dimension ref="A1:AC132"/>
  <sheetViews>
    <sheetView showGridLines="0" zoomScale="105" zoomScaleNormal="105" workbookViewId="0">
      <selection activeCell="G5" sqref="G5"/>
    </sheetView>
  </sheetViews>
  <sheetFormatPr baseColWidth="10" defaultRowHeight="14" x14ac:dyDescent="0.2"/>
  <cols>
    <col min="1" max="1" width="2" style="3" customWidth="1"/>
    <col min="2" max="2" width="16.1640625" style="3" customWidth="1"/>
    <col min="3" max="3" width="15" style="89" customWidth="1"/>
    <col min="4" max="4" width="52.1640625" style="3" customWidth="1"/>
    <col min="5" max="5" width="5" style="3" customWidth="1"/>
    <col min="6" max="6" width="16.6640625" style="43" customWidth="1"/>
    <col min="7" max="7" width="12" style="14" customWidth="1"/>
    <col min="8" max="9" width="12" style="3" customWidth="1"/>
    <col min="10" max="10" width="1.6640625" style="3" customWidth="1"/>
    <col min="11" max="11" width="21.83203125" style="227" customWidth="1"/>
    <col min="12" max="12" width="2" style="3" customWidth="1"/>
    <col min="13" max="13" width="8.1640625" style="20" customWidth="1"/>
    <col min="14" max="14" width="2.1640625" style="3" customWidth="1"/>
    <col min="15" max="16" width="10.83203125" style="3"/>
    <col min="17" max="17" width="3.5" style="3" customWidth="1"/>
    <col min="18" max="16384" width="10.83203125" style="3"/>
  </cols>
  <sheetData>
    <row r="1" spans="1:13" ht="15" customHeight="1" thickBot="1" x14ac:dyDescent="0.25">
      <c r="B1" s="226"/>
      <c r="C1" s="86"/>
      <c r="D1" s="55"/>
      <c r="E1" s="55"/>
      <c r="F1" s="92"/>
      <c r="G1" s="57"/>
      <c r="H1" s="57"/>
      <c r="I1" s="57"/>
    </row>
    <row r="2" spans="1:13" x14ac:dyDescent="0.2">
      <c r="A2" s="82"/>
      <c r="B2" s="63" t="s">
        <v>481</v>
      </c>
      <c r="C2" s="87" t="s">
        <v>42</v>
      </c>
      <c r="D2" s="64" t="s">
        <v>0</v>
      </c>
      <c r="E2" s="65"/>
      <c r="F2" s="93" t="s">
        <v>103</v>
      </c>
      <c r="G2" s="66" t="s">
        <v>458</v>
      </c>
      <c r="H2" s="67" t="s">
        <v>479</v>
      </c>
      <c r="I2" s="68" t="s">
        <v>480</v>
      </c>
      <c r="J2" s="83"/>
      <c r="K2" s="4" t="s">
        <v>84</v>
      </c>
    </row>
    <row r="3" spans="1:13" x14ac:dyDescent="0.2">
      <c r="A3" s="82"/>
      <c r="B3" s="69"/>
      <c r="C3" s="88"/>
      <c r="D3" s="26"/>
      <c r="E3" s="26"/>
      <c r="F3" s="94"/>
      <c r="G3" s="28"/>
      <c r="H3" s="29"/>
      <c r="I3" s="70"/>
      <c r="J3" s="50"/>
    </row>
    <row r="4" spans="1:13" x14ac:dyDescent="0.2">
      <c r="A4" s="82"/>
      <c r="B4" s="71" t="s">
        <v>540</v>
      </c>
      <c r="E4" s="55"/>
      <c r="I4" s="72"/>
      <c r="J4" s="50"/>
    </row>
    <row r="5" spans="1:13" x14ac:dyDescent="0.2">
      <c r="A5" s="82"/>
      <c r="B5" s="10" t="s">
        <v>413</v>
      </c>
      <c r="C5" s="89">
        <v>3701506205643</v>
      </c>
      <c r="D5" s="82" t="s">
        <v>421</v>
      </c>
      <c r="E5" s="1"/>
      <c r="F5" s="241" t="s">
        <v>533</v>
      </c>
      <c r="G5" s="41">
        <v>0</v>
      </c>
      <c r="H5" s="171">
        <v>7.4</v>
      </c>
      <c r="I5" s="161">
        <f t="shared" ref="I5:I12" si="0">G5*H5</f>
        <v>0</v>
      </c>
      <c r="J5" s="228"/>
      <c r="K5" s="227">
        <v>25</v>
      </c>
    </row>
    <row r="6" spans="1:13" x14ac:dyDescent="0.2">
      <c r="A6" s="82"/>
      <c r="B6" s="10" t="s">
        <v>414</v>
      </c>
      <c r="C6" s="89">
        <v>3701506205797</v>
      </c>
      <c r="D6" s="82" t="s">
        <v>422</v>
      </c>
      <c r="E6" s="1"/>
      <c r="F6" s="241" t="s">
        <v>533</v>
      </c>
      <c r="G6" s="41">
        <v>0</v>
      </c>
      <c r="H6" s="171">
        <v>7.4</v>
      </c>
      <c r="I6" s="161">
        <f t="shared" si="0"/>
        <v>0</v>
      </c>
      <c r="J6" s="228"/>
      <c r="K6" s="227">
        <v>25</v>
      </c>
    </row>
    <row r="7" spans="1:13" x14ac:dyDescent="0.2">
      <c r="A7" s="82"/>
      <c r="B7" s="10" t="s">
        <v>415</v>
      </c>
      <c r="C7" s="89">
        <v>3701506205803</v>
      </c>
      <c r="D7" s="82" t="s">
        <v>423</v>
      </c>
      <c r="E7" s="1"/>
      <c r="F7" s="241" t="s">
        <v>533</v>
      </c>
      <c r="G7" s="41">
        <v>0</v>
      </c>
      <c r="H7" s="171">
        <v>7.4</v>
      </c>
      <c r="I7" s="161">
        <f t="shared" si="0"/>
        <v>0</v>
      </c>
      <c r="J7" s="228"/>
      <c r="K7" s="227">
        <v>25</v>
      </c>
    </row>
    <row r="8" spans="1:13" x14ac:dyDescent="0.2">
      <c r="A8" s="82"/>
      <c r="B8" s="10" t="s">
        <v>416</v>
      </c>
      <c r="C8" s="89">
        <v>3701506207258</v>
      </c>
      <c r="D8" s="82" t="s">
        <v>424</v>
      </c>
      <c r="E8" s="1"/>
      <c r="F8" s="241" t="s">
        <v>533</v>
      </c>
      <c r="G8" s="41">
        <v>0</v>
      </c>
      <c r="H8" s="171">
        <v>7.4</v>
      </c>
      <c r="I8" s="161">
        <f t="shared" si="0"/>
        <v>0</v>
      </c>
      <c r="J8" s="228"/>
      <c r="K8" s="227">
        <v>25</v>
      </c>
    </row>
    <row r="9" spans="1:13" x14ac:dyDescent="0.2">
      <c r="A9" s="82"/>
      <c r="B9" s="10" t="s">
        <v>417</v>
      </c>
      <c r="C9" s="89">
        <v>3701506207197</v>
      </c>
      <c r="D9" s="3" t="s">
        <v>421</v>
      </c>
      <c r="E9" s="242"/>
      <c r="F9" s="43" t="s">
        <v>425</v>
      </c>
      <c r="G9" s="41">
        <v>0</v>
      </c>
      <c r="H9" s="171">
        <v>9.4</v>
      </c>
      <c r="I9" s="161">
        <f t="shared" si="0"/>
        <v>0</v>
      </c>
      <c r="J9" s="228"/>
      <c r="K9" s="227">
        <v>29</v>
      </c>
    </row>
    <row r="10" spans="1:13" x14ac:dyDescent="0.2">
      <c r="A10" s="82"/>
      <c r="B10" s="10" t="s">
        <v>418</v>
      </c>
      <c r="C10" s="89">
        <v>3701506207494</v>
      </c>
      <c r="D10" s="3" t="s">
        <v>422</v>
      </c>
      <c r="E10" s="229"/>
      <c r="F10" s="43" t="s">
        <v>425</v>
      </c>
      <c r="G10" s="41">
        <v>0</v>
      </c>
      <c r="H10" s="171">
        <v>9.4</v>
      </c>
      <c r="I10" s="161">
        <f t="shared" si="0"/>
        <v>0</v>
      </c>
      <c r="J10" s="228"/>
      <c r="K10" s="227">
        <v>29</v>
      </c>
    </row>
    <row r="11" spans="1:13" x14ac:dyDescent="0.2">
      <c r="A11" s="82"/>
      <c r="B11" s="10" t="s">
        <v>419</v>
      </c>
      <c r="C11" s="89">
        <v>3701506207791</v>
      </c>
      <c r="D11" s="3" t="s">
        <v>423</v>
      </c>
      <c r="E11" s="229"/>
      <c r="F11" s="43" t="s">
        <v>425</v>
      </c>
      <c r="G11" s="41">
        <v>0</v>
      </c>
      <c r="H11" s="171">
        <v>9.4</v>
      </c>
      <c r="I11" s="161">
        <f t="shared" si="0"/>
        <v>0</v>
      </c>
      <c r="J11" s="228"/>
      <c r="K11" s="227">
        <v>29</v>
      </c>
    </row>
    <row r="12" spans="1:13" x14ac:dyDescent="0.2">
      <c r="A12" s="82"/>
      <c r="B12" s="10" t="s">
        <v>420</v>
      </c>
      <c r="C12" s="89">
        <v>3701506207562</v>
      </c>
      <c r="D12" s="3" t="s">
        <v>424</v>
      </c>
      <c r="E12" s="229"/>
      <c r="F12" s="43" t="s">
        <v>425</v>
      </c>
      <c r="G12" s="41">
        <v>0</v>
      </c>
      <c r="H12" s="171">
        <v>9.4</v>
      </c>
      <c r="I12" s="161">
        <f t="shared" si="0"/>
        <v>0</v>
      </c>
      <c r="J12" s="228"/>
      <c r="K12" s="227">
        <v>29</v>
      </c>
    </row>
    <row r="13" spans="1:13" x14ac:dyDescent="0.2">
      <c r="A13" s="82"/>
      <c r="B13" s="10"/>
      <c r="I13" s="72"/>
      <c r="J13" s="50"/>
    </row>
    <row r="14" spans="1:13" x14ac:dyDescent="0.2">
      <c r="A14" s="82"/>
      <c r="B14" s="71" t="s">
        <v>541</v>
      </c>
      <c r="E14" s="55"/>
      <c r="I14" s="72"/>
      <c r="J14" s="50"/>
    </row>
    <row r="15" spans="1:13" x14ac:dyDescent="0.2">
      <c r="A15" s="82"/>
      <c r="B15" s="10" t="s">
        <v>312</v>
      </c>
      <c r="C15" s="89">
        <v>3701506205605</v>
      </c>
      <c r="D15" s="82" t="s">
        <v>306</v>
      </c>
      <c r="E15" s="1"/>
      <c r="F15" s="241" t="s">
        <v>533</v>
      </c>
      <c r="G15" s="14">
        <v>0</v>
      </c>
      <c r="H15" s="171">
        <f>H8</f>
        <v>7.4</v>
      </c>
      <c r="I15" s="161">
        <f t="shared" ref="I15" si="1">G15*H15</f>
        <v>0</v>
      </c>
      <c r="J15" s="50"/>
      <c r="K15" s="227">
        <v>25</v>
      </c>
    </row>
    <row r="16" spans="1:13" x14ac:dyDescent="0.2">
      <c r="A16" s="82"/>
      <c r="B16" s="10" t="s">
        <v>305</v>
      </c>
      <c r="C16" s="89">
        <v>3701506205575</v>
      </c>
      <c r="D16" s="3" t="s">
        <v>306</v>
      </c>
      <c r="E16" s="243"/>
      <c r="F16" s="188" t="s">
        <v>534</v>
      </c>
      <c r="G16" s="41">
        <v>0</v>
      </c>
      <c r="H16" s="171">
        <v>7.4</v>
      </c>
      <c r="I16" s="161">
        <f t="shared" ref="I16:I21" si="2">G16*H16</f>
        <v>0</v>
      </c>
      <c r="J16" s="228"/>
      <c r="K16" s="227">
        <v>29</v>
      </c>
      <c r="M16" s="3"/>
    </row>
    <row r="17" spans="1:13" x14ac:dyDescent="0.2">
      <c r="A17" s="82"/>
      <c r="B17" s="10" t="s">
        <v>307</v>
      </c>
      <c r="C17" s="89">
        <v>3701506205711</v>
      </c>
      <c r="D17" s="3" t="s">
        <v>306</v>
      </c>
      <c r="E17" s="211"/>
      <c r="F17" s="188" t="s">
        <v>342</v>
      </c>
      <c r="G17" s="41">
        <v>0</v>
      </c>
      <c r="H17" s="171">
        <f>H16</f>
        <v>7.4</v>
      </c>
      <c r="I17" s="161">
        <f t="shared" si="2"/>
        <v>0</v>
      </c>
      <c r="J17" s="228"/>
      <c r="K17" s="227">
        <v>29</v>
      </c>
      <c r="M17" s="3"/>
    </row>
    <row r="18" spans="1:13" x14ac:dyDescent="0.2">
      <c r="A18" s="82"/>
      <c r="B18" s="10" t="s">
        <v>308</v>
      </c>
      <c r="C18" s="89">
        <v>3701506205650</v>
      </c>
      <c r="D18" s="3" t="s">
        <v>306</v>
      </c>
      <c r="E18" s="230"/>
      <c r="F18" s="188" t="s">
        <v>535</v>
      </c>
      <c r="G18" s="41">
        <v>0</v>
      </c>
      <c r="H18" s="171">
        <f>H17</f>
        <v>7.4</v>
      </c>
      <c r="I18" s="161">
        <f t="shared" si="2"/>
        <v>0</v>
      </c>
      <c r="J18" s="228"/>
      <c r="K18" s="227">
        <v>29</v>
      </c>
      <c r="M18" s="3"/>
    </row>
    <row r="19" spans="1:13" x14ac:dyDescent="0.2">
      <c r="A19" s="82"/>
      <c r="B19" s="10" t="s">
        <v>309</v>
      </c>
      <c r="C19" s="89">
        <v>3701506205858</v>
      </c>
      <c r="D19" s="3" t="s">
        <v>306</v>
      </c>
      <c r="E19" s="180"/>
      <c r="F19" s="188" t="s">
        <v>152</v>
      </c>
      <c r="G19" s="41">
        <v>0</v>
      </c>
      <c r="H19" s="171">
        <f>H18</f>
        <v>7.4</v>
      </c>
      <c r="I19" s="161">
        <f t="shared" si="2"/>
        <v>0</v>
      </c>
      <c r="J19" s="228"/>
      <c r="K19" s="227">
        <v>29</v>
      </c>
      <c r="M19" s="3"/>
    </row>
    <row r="20" spans="1:13" x14ac:dyDescent="0.2">
      <c r="A20" s="82"/>
      <c r="B20" s="10" t="s">
        <v>310</v>
      </c>
      <c r="C20" s="89">
        <v>3701506205568</v>
      </c>
      <c r="D20" s="3" t="s">
        <v>306</v>
      </c>
      <c r="E20" s="231"/>
      <c r="F20" s="188" t="s">
        <v>273</v>
      </c>
      <c r="G20" s="41">
        <v>0</v>
      </c>
      <c r="H20" s="171">
        <f>H19</f>
        <v>7.4</v>
      </c>
      <c r="I20" s="161">
        <f t="shared" si="2"/>
        <v>0</v>
      </c>
      <c r="J20" s="228"/>
      <c r="K20" s="227">
        <v>29</v>
      </c>
      <c r="M20" s="3"/>
    </row>
    <row r="21" spans="1:13" x14ac:dyDescent="0.2">
      <c r="A21" s="82"/>
      <c r="B21" s="10" t="s">
        <v>311</v>
      </c>
      <c r="C21" s="89">
        <v>3701506205452</v>
      </c>
      <c r="D21" s="3" t="s">
        <v>306</v>
      </c>
      <c r="E21" s="232"/>
      <c r="F21" s="188" t="s">
        <v>274</v>
      </c>
      <c r="G21" s="41">
        <v>0</v>
      </c>
      <c r="H21" s="171">
        <f>H20</f>
        <v>7.4</v>
      </c>
      <c r="I21" s="161">
        <f t="shared" si="2"/>
        <v>0</v>
      </c>
      <c r="J21" s="228"/>
      <c r="K21" s="227">
        <v>29</v>
      </c>
      <c r="M21" s="3"/>
    </row>
    <row r="22" spans="1:13" x14ac:dyDescent="0.2">
      <c r="A22" s="82"/>
      <c r="B22" s="71"/>
      <c r="G22" s="3"/>
      <c r="I22" s="72"/>
      <c r="J22" s="50"/>
      <c r="K22" s="233"/>
      <c r="M22" s="3"/>
    </row>
    <row r="23" spans="1:13" x14ac:dyDescent="0.2">
      <c r="A23" s="82"/>
      <c r="B23" s="10" t="s">
        <v>319</v>
      </c>
      <c r="C23" s="89">
        <v>3701506205698</v>
      </c>
      <c r="D23" s="3" t="s">
        <v>314</v>
      </c>
      <c r="E23" s="1"/>
      <c r="F23" s="241" t="s">
        <v>533</v>
      </c>
      <c r="G23" s="41">
        <v>0</v>
      </c>
      <c r="H23" s="171">
        <f>H20</f>
        <v>7.4</v>
      </c>
      <c r="I23" s="161">
        <f t="shared" ref="I23" si="3">G23*H23</f>
        <v>0</v>
      </c>
      <c r="J23" s="50"/>
      <c r="K23" s="227">
        <v>25</v>
      </c>
      <c r="M23" s="3"/>
    </row>
    <row r="24" spans="1:13" x14ac:dyDescent="0.2">
      <c r="A24" s="82"/>
      <c r="B24" s="10" t="s">
        <v>313</v>
      </c>
      <c r="C24" s="89">
        <v>3701506205551</v>
      </c>
      <c r="D24" s="3" t="s">
        <v>314</v>
      </c>
      <c r="E24" s="207"/>
      <c r="F24" s="188" t="s">
        <v>534</v>
      </c>
      <c r="G24" s="41">
        <v>0</v>
      </c>
      <c r="H24" s="171">
        <f>H21</f>
        <v>7.4</v>
      </c>
      <c r="I24" s="161">
        <f t="shared" ref="I24:I28" si="4">G24*H24</f>
        <v>0</v>
      </c>
      <c r="J24" s="228"/>
      <c r="K24" s="227">
        <v>29</v>
      </c>
      <c r="M24" s="3"/>
    </row>
    <row r="25" spans="1:13" x14ac:dyDescent="0.2">
      <c r="A25" s="82"/>
      <c r="B25" s="10" t="s">
        <v>315</v>
      </c>
      <c r="C25" s="89">
        <v>3701506205773</v>
      </c>
      <c r="D25" s="3" t="s">
        <v>314</v>
      </c>
      <c r="E25" s="212"/>
      <c r="F25" s="188" t="s">
        <v>536</v>
      </c>
      <c r="G25" s="41">
        <v>0</v>
      </c>
      <c r="H25" s="171">
        <f>H24</f>
        <v>7.4</v>
      </c>
      <c r="I25" s="161">
        <f t="shared" si="4"/>
        <v>0</v>
      </c>
      <c r="J25" s="228"/>
      <c r="K25" s="227">
        <v>29</v>
      </c>
      <c r="M25" s="3"/>
    </row>
    <row r="26" spans="1:13" x14ac:dyDescent="0.2">
      <c r="A26" s="82"/>
      <c r="B26" s="10" t="s">
        <v>316</v>
      </c>
      <c r="C26" s="89">
        <v>3701506205513</v>
      </c>
      <c r="D26" s="3" t="s">
        <v>314</v>
      </c>
      <c r="E26" s="180"/>
      <c r="F26" s="188" t="s">
        <v>152</v>
      </c>
      <c r="G26" s="41">
        <v>0</v>
      </c>
      <c r="H26" s="171">
        <f>H25</f>
        <v>7.4</v>
      </c>
      <c r="I26" s="161">
        <f t="shared" si="4"/>
        <v>0</v>
      </c>
      <c r="J26" s="228"/>
      <c r="K26" s="227">
        <v>29</v>
      </c>
      <c r="M26" s="3"/>
    </row>
    <row r="27" spans="1:13" x14ac:dyDescent="0.2">
      <c r="A27" s="82"/>
      <c r="B27" s="10" t="s">
        <v>317</v>
      </c>
      <c r="C27" s="89">
        <v>3701506205582</v>
      </c>
      <c r="D27" s="3" t="s">
        <v>314</v>
      </c>
      <c r="E27" s="231"/>
      <c r="F27" s="188" t="s">
        <v>273</v>
      </c>
      <c r="G27" s="41">
        <v>0</v>
      </c>
      <c r="H27" s="171">
        <f>H26</f>
        <v>7.4</v>
      </c>
      <c r="I27" s="161">
        <f t="shared" si="4"/>
        <v>0</v>
      </c>
      <c r="J27" s="228"/>
      <c r="K27" s="227">
        <v>29</v>
      </c>
      <c r="M27" s="3"/>
    </row>
    <row r="28" spans="1:13" x14ac:dyDescent="0.2">
      <c r="A28" s="82"/>
      <c r="B28" s="10" t="s">
        <v>318</v>
      </c>
      <c r="C28" s="89">
        <v>3701506205544</v>
      </c>
      <c r="D28" s="3" t="s">
        <v>314</v>
      </c>
      <c r="E28" s="232"/>
      <c r="F28" s="188" t="s">
        <v>274</v>
      </c>
      <c r="G28" s="41">
        <v>0</v>
      </c>
      <c r="H28" s="171">
        <f>H27</f>
        <v>7.4</v>
      </c>
      <c r="I28" s="161">
        <f t="shared" si="4"/>
        <v>0</v>
      </c>
      <c r="J28" s="228"/>
      <c r="K28" s="227">
        <v>29</v>
      </c>
      <c r="M28" s="3"/>
    </row>
    <row r="29" spans="1:13" x14ac:dyDescent="0.2">
      <c r="A29" s="82"/>
      <c r="B29" s="10"/>
      <c r="G29" s="3"/>
      <c r="I29" s="72"/>
      <c r="J29" s="50"/>
      <c r="K29" s="233"/>
      <c r="M29" s="3"/>
    </row>
    <row r="30" spans="1:13" x14ac:dyDescent="0.2">
      <c r="A30" s="82"/>
      <c r="B30" s="10" t="s">
        <v>320</v>
      </c>
      <c r="C30" s="89">
        <v>3701506205490</v>
      </c>
      <c r="D30" s="3" t="s">
        <v>321</v>
      </c>
      <c r="E30" s="207"/>
      <c r="F30" s="188" t="s">
        <v>534</v>
      </c>
      <c r="G30" s="41">
        <v>0</v>
      </c>
      <c r="H30" s="171">
        <f>H28</f>
        <v>7.4</v>
      </c>
      <c r="I30" s="161">
        <f t="shared" ref="I30:I35" si="5">G30*H30</f>
        <v>0</v>
      </c>
      <c r="J30" s="228"/>
      <c r="K30" s="227">
        <v>29</v>
      </c>
      <c r="M30" s="3"/>
    </row>
    <row r="31" spans="1:13" x14ac:dyDescent="0.2">
      <c r="A31" s="82"/>
      <c r="B31" s="10" t="s">
        <v>322</v>
      </c>
      <c r="C31" s="89">
        <v>3701506205674</v>
      </c>
      <c r="D31" s="3" t="s">
        <v>321</v>
      </c>
      <c r="E31" s="211"/>
      <c r="F31" s="188" t="s">
        <v>342</v>
      </c>
      <c r="G31" s="41">
        <v>0</v>
      </c>
      <c r="H31" s="171">
        <f>H30</f>
        <v>7.4</v>
      </c>
      <c r="I31" s="161">
        <f t="shared" si="5"/>
        <v>0</v>
      </c>
      <c r="J31" s="228"/>
      <c r="K31" s="227">
        <v>29</v>
      </c>
      <c r="M31" s="3"/>
    </row>
    <row r="32" spans="1:13" x14ac:dyDescent="0.2">
      <c r="A32" s="82"/>
      <c r="B32" s="10" t="s">
        <v>323</v>
      </c>
      <c r="C32" s="89">
        <v>3701506205902</v>
      </c>
      <c r="D32" s="3" t="s">
        <v>321</v>
      </c>
      <c r="E32" s="230"/>
      <c r="F32" s="188" t="s">
        <v>535</v>
      </c>
      <c r="G32" s="41">
        <v>0</v>
      </c>
      <c r="H32" s="171">
        <f>H31</f>
        <v>7.4</v>
      </c>
      <c r="I32" s="161">
        <f t="shared" si="5"/>
        <v>0</v>
      </c>
      <c r="J32" s="228"/>
      <c r="K32" s="227">
        <v>29</v>
      </c>
      <c r="M32" s="3"/>
    </row>
    <row r="33" spans="1:13" x14ac:dyDescent="0.2">
      <c r="A33" s="82"/>
      <c r="B33" s="10" t="s">
        <v>324</v>
      </c>
      <c r="C33" s="89">
        <v>3701506205827</v>
      </c>
      <c r="D33" s="3" t="s">
        <v>321</v>
      </c>
      <c r="E33" s="212"/>
      <c r="F33" s="188" t="s">
        <v>536</v>
      </c>
      <c r="G33" s="41">
        <v>0</v>
      </c>
      <c r="H33" s="171">
        <f>H32</f>
        <v>7.4</v>
      </c>
      <c r="I33" s="161">
        <f t="shared" si="5"/>
        <v>0</v>
      </c>
      <c r="J33" s="228"/>
      <c r="K33" s="227">
        <v>29</v>
      </c>
      <c r="M33" s="3"/>
    </row>
    <row r="34" spans="1:13" x14ac:dyDescent="0.2">
      <c r="A34" s="82"/>
      <c r="B34" s="10" t="s">
        <v>325</v>
      </c>
      <c r="C34" s="89">
        <v>3701506205599</v>
      </c>
      <c r="D34" s="3" t="s">
        <v>321</v>
      </c>
      <c r="E34" s="231"/>
      <c r="F34" s="188" t="s">
        <v>273</v>
      </c>
      <c r="G34" s="41">
        <v>0</v>
      </c>
      <c r="H34" s="171">
        <f>H33</f>
        <v>7.4</v>
      </c>
      <c r="I34" s="161">
        <f t="shared" si="5"/>
        <v>0</v>
      </c>
      <c r="J34" s="228"/>
      <c r="K34" s="227">
        <v>29</v>
      </c>
      <c r="M34" s="3"/>
    </row>
    <row r="35" spans="1:13" x14ac:dyDescent="0.2">
      <c r="A35" s="82"/>
      <c r="B35" s="10" t="s">
        <v>326</v>
      </c>
      <c r="C35" s="89">
        <v>3701506205476</v>
      </c>
      <c r="D35" s="3" t="s">
        <v>321</v>
      </c>
      <c r="E35" s="232"/>
      <c r="F35" s="188" t="s">
        <v>274</v>
      </c>
      <c r="G35" s="41">
        <v>0</v>
      </c>
      <c r="H35" s="171">
        <f>H34</f>
        <v>7.4</v>
      </c>
      <c r="I35" s="161">
        <f t="shared" si="5"/>
        <v>0</v>
      </c>
      <c r="J35" s="228"/>
      <c r="K35" s="227">
        <v>29</v>
      </c>
      <c r="M35" s="3"/>
    </row>
    <row r="36" spans="1:13" x14ac:dyDescent="0.2">
      <c r="A36" s="82"/>
      <c r="B36" s="10"/>
      <c r="G36" s="3"/>
      <c r="I36" s="72"/>
      <c r="J36" s="50"/>
      <c r="K36" s="233"/>
      <c r="M36" s="3"/>
    </row>
    <row r="37" spans="1:13" x14ac:dyDescent="0.2">
      <c r="A37" s="82"/>
      <c r="B37" s="10" t="s">
        <v>332</v>
      </c>
      <c r="C37" s="89">
        <v>3701506205780</v>
      </c>
      <c r="D37" s="3" t="s">
        <v>327</v>
      </c>
      <c r="E37" s="1"/>
      <c r="F37" s="241" t="s">
        <v>533</v>
      </c>
      <c r="G37" s="41">
        <v>0</v>
      </c>
      <c r="H37" s="171">
        <f>H35</f>
        <v>7.4</v>
      </c>
      <c r="I37" s="161">
        <f t="shared" ref="I37:I41" si="6">G37*H37</f>
        <v>0</v>
      </c>
      <c r="J37" s="50"/>
      <c r="K37" s="227">
        <v>25</v>
      </c>
      <c r="M37" s="3"/>
    </row>
    <row r="38" spans="1:13" x14ac:dyDescent="0.2">
      <c r="A38" s="82"/>
      <c r="B38" s="10" t="s">
        <v>328</v>
      </c>
      <c r="C38" s="89">
        <v>3701506205728</v>
      </c>
      <c r="D38" s="3" t="s">
        <v>327</v>
      </c>
      <c r="E38" s="211"/>
      <c r="F38" s="188" t="s">
        <v>342</v>
      </c>
      <c r="G38" s="41">
        <v>0</v>
      </c>
      <c r="H38" s="171">
        <f>H35</f>
        <v>7.4</v>
      </c>
      <c r="I38" s="161">
        <f t="shared" si="6"/>
        <v>0</v>
      </c>
      <c r="J38" s="228"/>
      <c r="K38" s="227">
        <v>29</v>
      </c>
      <c r="M38" s="3"/>
    </row>
    <row r="39" spans="1:13" x14ac:dyDescent="0.2">
      <c r="A39" s="82"/>
      <c r="B39" s="10" t="s">
        <v>329</v>
      </c>
      <c r="C39" s="89">
        <v>3701506205872</v>
      </c>
      <c r="D39" s="3" t="s">
        <v>327</v>
      </c>
      <c r="E39" s="180"/>
      <c r="F39" s="188" t="s">
        <v>152</v>
      </c>
      <c r="G39" s="41">
        <v>0</v>
      </c>
      <c r="H39" s="171">
        <f>H38</f>
        <v>7.4</v>
      </c>
      <c r="I39" s="161">
        <f t="shared" si="6"/>
        <v>0</v>
      </c>
      <c r="J39" s="228"/>
      <c r="K39" s="227">
        <v>29</v>
      </c>
      <c r="M39" s="3"/>
    </row>
    <row r="40" spans="1:13" x14ac:dyDescent="0.2">
      <c r="A40" s="82"/>
      <c r="B40" s="10" t="s">
        <v>330</v>
      </c>
      <c r="C40" s="89">
        <v>3701506205841</v>
      </c>
      <c r="D40" s="3" t="s">
        <v>327</v>
      </c>
      <c r="E40" s="231"/>
      <c r="F40" s="188" t="s">
        <v>273</v>
      </c>
      <c r="G40" s="41">
        <v>0</v>
      </c>
      <c r="H40" s="171">
        <f>H39</f>
        <v>7.4</v>
      </c>
      <c r="I40" s="161">
        <f t="shared" si="6"/>
        <v>0</v>
      </c>
      <c r="J40" s="228"/>
      <c r="K40" s="227">
        <v>29</v>
      </c>
      <c r="M40" s="3"/>
    </row>
    <row r="41" spans="1:13" x14ac:dyDescent="0.2">
      <c r="A41" s="82"/>
      <c r="B41" s="10" t="s">
        <v>331</v>
      </c>
      <c r="C41" s="89">
        <v>3701506205629</v>
      </c>
      <c r="D41" s="3" t="s">
        <v>327</v>
      </c>
      <c r="E41" s="232"/>
      <c r="F41" s="188" t="s">
        <v>274</v>
      </c>
      <c r="G41" s="41">
        <v>0</v>
      </c>
      <c r="H41" s="171">
        <f>H40</f>
        <v>7.4</v>
      </c>
      <c r="I41" s="161">
        <f t="shared" si="6"/>
        <v>0</v>
      </c>
      <c r="J41" s="228"/>
      <c r="K41" s="227">
        <v>29</v>
      </c>
      <c r="M41" s="3"/>
    </row>
    <row r="42" spans="1:13" x14ac:dyDescent="0.2">
      <c r="A42" s="82"/>
      <c r="B42" s="10"/>
      <c r="G42" s="3"/>
      <c r="I42" s="72"/>
      <c r="J42" s="50"/>
      <c r="K42" s="233"/>
      <c r="M42" s="3"/>
    </row>
    <row r="43" spans="1:13" s="187" customFormat="1" x14ac:dyDescent="0.2">
      <c r="A43" s="234"/>
      <c r="B43" s="71" t="s">
        <v>542</v>
      </c>
      <c r="C43" s="89"/>
      <c r="D43" s="3"/>
      <c r="E43" s="3"/>
      <c r="F43" s="43"/>
      <c r="G43" s="14"/>
      <c r="H43" s="3"/>
      <c r="I43" s="72"/>
      <c r="J43" s="235"/>
      <c r="K43" s="227"/>
      <c r="M43" s="192"/>
    </row>
    <row r="44" spans="1:13" s="187" customFormat="1" x14ac:dyDescent="0.2">
      <c r="A44" s="82"/>
      <c r="B44" s="10" t="s">
        <v>147</v>
      </c>
      <c r="C44" s="89">
        <v>3701506202451</v>
      </c>
      <c r="D44" s="3" t="s">
        <v>151</v>
      </c>
      <c r="E44" s="207"/>
      <c r="F44" s="188" t="s">
        <v>534</v>
      </c>
      <c r="G44" s="41">
        <v>0</v>
      </c>
      <c r="H44" s="171">
        <v>7.4</v>
      </c>
      <c r="I44" s="161">
        <f t="shared" ref="I44:I49" si="7">G44*H44</f>
        <v>0</v>
      </c>
      <c r="J44" s="228"/>
      <c r="K44" s="227">
        <v>29</v>
      </c>
      <c r="M44" s="192"/>
    </row>
    <row r="45" spans="1:13" s="187" customFormat="1" x14ac:dyDescent="0.2">
      <c r="A45" s="82"/>
      <c r="B45" s="10" t="s">
        <v>148</v>
      </c>
      <c r="C45" s="89">
        <v>3701506202413</v>
      </c>
      <c r="D45" s="3" t="s">
        <v>151</v>
      </c>
      <c r="E45" s="212"/>
      <c r="F45" s="188" t="s">
        <v>536</v>
      </c>
      <c r="G45" s="41">
        <v>0</v>
      </c>
      <c r="H45" s="171">
        <f>H44</f>
        <v>7.4</v>
      </c>
      <c r="I45" s="161">
        <f t="shared" si="7"/>
        <v>0</v>
      </c>
      <c r="J45" s="228"/>
      <c r="K45" s="227">
        <v>29</v>
      </c>
      <c r="M45" s="192"/>
    </row>
    <row r="46" spans="1:13" s="187" customFormat="1" x14ac:dyDescent="0.2">
      <c r="A46" s="82"/>
      <c r="B46" s="10" t="s">
        <v>149</v>
      </c>
      <c r="C46" s="89">
        <v>3701506202406</v>
      </c>
      <c r="D46" s="3" t="s">
        <v>151</v>
      </c>
      <c r="E46" s="32"/>
      <c r="F46" s="188" t="s">
        <v>93</v>
      </c>
      <c r="G46" s="41">
        <v>0</v>
      </c>
      <c r="H46" s="171">
        <f>H45</f>
        <v>7.4</v>
      </c>
      <c r="I46" s="161">
        <f t="shared" si="7"/>
        <v>0</v>
      </c>
      <c r="J46" s="228"/>
      <c r="K46" s="227">
        <v>29</v>
      </c>
      <c r="M46" s="192"/>
    </row>
    <row r="47" spans="1:13" s="187" customFormat="1" x14ac:dyDescent="0.2">
      <c r="A47" s="82"/>
      <c r="B47" s="10" t="s">
        <v>150</v>
      </c>
      <c r="C47" s="89">
        <v>3701506202390</v>
      </c>
      <c r="D47" s="3" t="s">
        <v>151</v>
      </c>
      <c r="E47" s="180"/>
      <c r="F47" s="188" t="s">
        <v>152</v>
      </c>
      <c r="G47" s="41">
        <v>0</v>
      </c>
      <c r="H47" s="171">
        <f>H46</f>
        <v>7.4</v>
      </c>
      <c r="I47" s="161">
        <f t="shared" si="7"/>
        <v>0</v>
      </c>
      <c r="J47" s="228"/>
      <c r="K47" s="227">
        <v>29</v>
      </c>
      <c r="M47" s="192"/>
    </row>
    <row r="48" spans="1:13" s="187" customFormat="1" x14ac:dyDescent="0.2">
      <c r="A48" s="82"/>
      <c r="B48" s="10" t="s">
        <v>277</v>
      </c>
      <c r="C48" s="89">
        <v>3701506202994</v>
      </c>
      <c r="D48" s="3" t="s">
        <v>151</v>
      </c>
      <c r="E48" s="236"/>
      <c r="F48" s="188" t="s">
        <v>273</v>
      </c>
      <c r="G48" s="41">
        <v>0</v>
      </c>
      <c r="H48" s="171">
        <f>H44</f>
        <v>7.4</v>
      </c>
      <c r="I48" s="161">
        <f t="shared" si="7"/>
        <v>0</v>
      </c>
      <c r="J48" s="228"/>
      <c r="K48" s="227">
        <v>29</v>
      </c>
      <c r="M48" s="192"/>
    </row>
    <row r="49" spans="1:13" s="187" customFormat="1" x14ac:dyDescent="0.2">
      <c r="A49" s="82"/>
      <c r="B49" s="10" t="s">
        <v>278</v>
      </c>
      <c r="C49" s="89">
        <v>3701506203205</v>
      </c>
      <c r="D49" s="3" t="s">
        <v>151</v>
      </c>
      <c r="E49" s="232"/>
      <c r="F49" s="188" t="s">
        <v>274</v>
      </c>
      <c r="G49" s="41">
        <v>0</v>
      </c>
      <c r="H49" s="171">
        <f t="shared" ref="H49" si="8">H46</f>
        <v>7.4</v>
      </c>
      <c r="I49" s="161">
        <f t="shared" si="7"/>
        <v>0</v>
      </c>
      <c r="J49" s="228"/>
      <c r="K49" s="227">
        <v>29</v>
      </c>
      <c r="M49" s="192"/>
    </row>
    <row r="50" spans="1:13" s="187" customFormat="1" x14ac:dyDescent="0.2">
      <c r="A50" s="82"/>
      <c r="B50" s="10"/>
      <c r="C50" s="89"/>
      <c r="D50" s="3"/>
      <c r="E50" s="3"/>
      <c r="F50" s="43"/>
      <c r="G50" s="41"/>
      <c r="H50" s="171"/>
      <c r="I50" s="161"/>
      <c r="J50" s="228"/>
      <c r="K50" s="227"/>
      <c r="M50" s="192"/>
    </row>
    <row r="51" spans="1:13" s="187" customFormat="1" x14ac:dyDescent="0.2">
      <c r="A51" s="82"/>
      <c r="B51" s="10" t="s">
        <v>153</v>
      </c>
      <c r="C51" s="89">
        <v>3701506202376</v>
      </c>
      <c r="D51" s="3" t="s">
        <v>156</v>
      </c>
      <c r="E51" s="207"/>
      <c r="F51" s="188" t="s">
        <v>534</v>
      </c>
      <c r="G51" s="41">
        <v>0</v>
      </c>
      <c r="H51" s="171">
        <v>7.4</v>
      </c>
      <c r="I51" s="161">
        <f t="shared" ref="I51:I55" si="9">G51*H51</f>
        <v>0</v>
      </c>
      <c r="J51" s="228"/>
      <c r="K51" s="227">
        <v>29</v>
      </c>
      <c r="M51" s="192"/>
    </row>
    <row r="52" spans="1:13" s="187" customFormat="1" x14ac:dyDescent="0.2">
      <c r="A52" s="82"/>
      <c r="B52" s="10" t="s">
        <v>154</v>
      </c>
      <c r="C52" s="89">
        <v>3701506202352</v>
      </c>
      <c r="D52" s="3" t="s">
        <v>156</v>
      </c>
      <c r="E52" s="211"/>
      <c r="F52" s="188" t="s">
        <v>342</v>
      </c>
      <c r="G52" s="41">
        <v>0</v>
      </c>
      <c r="H52" s="171">
        <f>H51</f>
        <v>7.4</v>
      </c>
      <c r="I52" s="161">
        <f t="shared" si="9"/>
        <v>0</v>
      </c>
      <c r="J52" s="228"/>
      <c r="K52" s="227">
        <v>29</v>
      </c>
      <c r="M52" s="192"/>
    </row>
    <row r="53" spans="1:13" x14ac:dyDescent="0.2">
      <c r="A53" s="82"/>
      <c r="B53" s="10" t="s">
        <v>155</v>
      </c>
      <c r="C53" s="89">
        <v>3701506202314</v>
      </c>
      <c r="D53" s="3" t="s">
        <v>156</v>
      </c>
      <c r="E53" s="180"/>
      <c r="F53" s="188" t="s">
        <v>152</v>
      </c>
      <c r="G53" s="41">
        <v>0</v>
      </c>
      <c r="H53" s="171">
        <f>H52</f>
        <v>7.4</v>
      </c>
      <c r="I53" s="161">
        <f t="shared" si="9"/>
        <v>0</v>
      </c>
      <c r="J53" s="228"/>
      <c r="K53" s="227">
        <v>29</v>
      </c>
    </row>
    <row r="54" spans="1:13" x14ac:dyDescent="0.2">
      <c r="A54" s="82"/>
      <c r="B54" s="10" t="s">
        <v>275</v>
      </c>
      <c r="C54" s="89">
        <v>3701506203441</v>
      </c>
      <c r="D54" s="3" t="s">
        <v>156</v>
      </c>
      <c r="E54" s="236"/>
      <c r="F54" s="188" t="s">
        <v>273</v>
      </c>
      <c r="G54" s="41">
        <v>0</v>
      </c>
      <c r="H54" s="171">
        <f>H53</f>
        <v>7.4</v>
      </c>
      <c r="I54" s="161">
        <f t="shared" si="9"/>
        <v>0</v>
      </c>
      <c r="J54" s="228"/>
      <c r="K54" s="227">
        <v>29</v>
      </c>
    </row>
    <row r="55" spans="1:13" x14ac:dyDescent="0.2">
      <c r="A55" s="82"/>
      <c r="B55" s="10" t="s">
        <v>276</v>
      </c>
      <c r="C55" s="89">
        <v>3701506203212</v>
      </c>
      <c r="D55" s="3" t="s">
        <v>156</v>
      </c>
      <c r="E55" s="232"/>
      <c r="F55" s="188" t="s">
        <v>274</v>
      </c>
      <c r="G55" s="41">
        <v>0</v>
      </c>
      <c r="H55" s="171">
        <f>H54</f>
        <v>7.4</v>
      </c>
      <c r="I55" s="161">
        <f t="shared" si="9"/>
        <v>0</v>
      </c>
      <c r="J55" s="228"/>
      <c r="K55" s="227">
        <v>29</v>
      </c>
    </row>
    <row r="56" spans="1:13" x14ac:dyDescent="0.2">
      <c r="A56" s="82"/>
      <c r="B56" s="10"/>
      <c r="I56" s="161"/>
      <c r="J56" s="228"/>
    </row>
    <row r="57" spans="1:13" x14ac:dyDescent="0.2">
      <c r="A57" s="82"/>
      <c r="B57" s="10" t="s">
        <v>165</v>
      </c>
      <c r="C57" s="89">
        <v>3701506202222</v>
      </c>
      <c r="D57" s="3" t="s">
        <v>157</v>
      </c>
      <c r="E57" s="1"/>
      <c r="F57" s="241" t="s">
        <v>533</v>
      </c>
      <c r="G57" s="14">
        <v>0</v>
      </c>
      <c r="H57" s="171">
        <f>H55</f>
        <v>7.4</v>
      </c>
      <c r="I57" s="161">
        <f t="shared" ref="I57:I65" si="10">G57*H57</f>
        <v>0</v>
      </c>
      <c r="J57" s="228"/>
      <c r="K57" s="227">
        <v>25</v>
      </c>
    </row>
    <row r="58" spans="1:13" x14ac:dyDescent="0.2">
      <c r="A58" s="82"/>
      <c r="B58" s="10" t="s">
        <v>159</v>
      </c>
      <c r="C58" s="89">
        <v>3701506202291</v>
      </c>
      <c r="D58" s="3" t="s">
        <v>157</v>
      </c>
      <c r="E58" s="207"/>
      <c r="F58" s="188" t="s">
        <v>534</v>
      </c>
      <c r="G58" s="41">
        <v>0</v>
      </c>
      <c r="H58" s="171">
        <f>H55</f>
        <v>7.4</v>
      </c>
      <c r="I58" s="161">
        <f t="shared" si="10"/>
        <v>0</v>
      </c>
      <c r="J58" s="228"/>
      <c r="K58" s="227">
        <v>29</v>
      </c>
    </row>
    <row r="59" spans="1:13" x14ac:dyDescent="0.2">
      <c r="A59" s="82"/>
      <c r="B59" s="10" t="s">
        <v>160</v>
      </c>
      <c r="C59" s="89">
        <v>3701506202284</v>
      </c>
      <c r="D59" s="3" t="s">
        <v>157</v>
      </c>
      <c r="E59" s="211"/>
      <c r="F59" s="188" t="s">
        <v>342</v>
      </c>
      <c r="G59" s="41">
        <v>0</v>
      </c>
      <c r="H59" s="171">
        <f t="shared" ref="H59:H65" si="11">H58</f>
        <v>7.4</v>
      </c>
      <c r="I59" s="161">
        <f t="shared" si="10"/>
        <v>0</v>
      </c>
      <c r="J59" s="228"/>
      <c r="K59" s="227">
        <v>29</v>
      </c>
    </row>
    <row r="60" spans="1:13" x14ac:dyDescent="0.2">
      <c r="A60" s="82"/>
      <c r="B60" s="10" t="s">
        <v>161</v>
      </c>
      <c r="C60" s="89">
        <v>3701506202277</v>
      </c>
      <c r="D60" s="3" t="s">
        <v>157</v>
      </c>
      <c r="E60" s="230"/>
      <c r="F60" s="188" t="s">
        <v>535</v>
      </c>
      <c r="G60" s="41">
        <v>0</v>
      </c>
      <c r="H60" s="171">
        <f t="shared" si="11"/>
        <v>7.4</v>
      </c>
      <c r="I60" s="161">
        <f t="shared" si="10"/>
        <v>0</v>
      </c>
      <c r="J60" s="228"/>
      <c r="K60" s="227">
        <v>29</v>
      </c>
    </row>
    <row r="61" spans="1:13" x14ac:dyDescent="0.2">
      <c r="A61" s="82"/>
      <c r="B61" s="10" t="s">
        <v>162</v>
      </c>
      <c r="C61" s="89">
        <v>3701506202253</v>
      </c>
      <c r="D61" s="3" t="s">
        <v>157</v>
      </c>
      <c r="E61" s="212"/>
      <c r="F61" s="188" t="s">
        <v>536</v>
      </c>
      <c r="G61" s="41">
        <v>0</v>
      </c>
      <c r="H61" s="171">
        <f t="shared" si="11"/>
        <v>7.4</v>
      </c>
      <c r="I61" s="161">
        <f t="shared" si="10"/>
        <v>0</v>
      </c>
      <c r="J61" s="228"/>
      <c r="K61" s="227">
        <v>29</v>
      </c>
    </row>
    <row r="62" spans="1:13" x14ac:dyDescent="0.2">
      <c r="A62" s="82"/>
      <c r="B62" s="10" t="s">
        <v>163</v>
      </c>
      <c r="C62" s="89">
        <v>3701506202246</v>
      </c>
      <c r="D62" s="3" t="s">
        <v>157</v>
      </c>
      <c r="E62" s="32"/>
      <c r="F62" s="188" t="s">
        <v>93</v>
      </c>
      <c r="G62" s="41">
        <v>0</v>
      </c>
      <c r="H62" s="171">
        <f t="shared" si="11"/>
        <v>7.4</v>
      </c>
      <c r="I62" s="161">
        <f t="shared" si="10"/>
        <v>0</v>
      </c>
      <c r="J62" s="228"/>
      <c r="K62" s="227">
        <v>29</v>
      </c>
    </row>
    <row r="63" spans="1:13" x14ac:dyDescent="0.2">
      <c r="A63" s="82"/>
      <c r="B63" s="10" t="s">
        <v>164</v>
      </c>
      <c r="C63" s="89">
        <v>3701506202239</v>
      </c>
      <c r="D63" s="3" t="s">
        <v>157</v>
      </c>
      <c r="E63" s="180"/>
      <c r="F63" s="188" t="s">
        <v>152</v>
      </c>
      <c r="G63" s="41">
        <v>0</v>
      </c>
      <c r="H63" s="171">
        <f t="shared" si="11"/>
        <v>7.4</v>
      </c>
      <c r="I63" s="161">
        <f t="shared" si="10"/>
        <v>0</v>
      </c>
      <c r="J63" s="228"/>
      <c r="K63" s="227">
        <v>29</v>
      </c>
    </row>
    <row r="64" spans="1:13" x14ac:dyDescent="0.2">
      <c r="A64" s="82"/>
      <c r="B64" s="10" t="s">
        <v>279</v>
      </c>
      <c r="C64" s="89">
        <v>3701506202864</v>
      </c>
      <c r="D64" s="3" t="s">
        <v>157</v>
      </c>
      <c r="E64" s="236"/>
      <c r="F64" s="188" t="s">
        <v>273</v>
      </c>
      <c r="G64" s="41">
        <v>0</v>
      </c>
      <c r="H64" s="171">
        <f t="shared" si="11"/>
        <v>7.4</v>
      </c>
      <c r="I64" s="161">
        <f t="shared" si="10"/>
        <v>0</v>
      </c>
      <c r="J64" s="228"/>
      <c r="K64" s="227">
        <v>29</v>
      </c>
    </row>
    <row r="65" spans="1:15" x14ac:dyDescent="0.2">
      <c r="A65" s="82"/>
      <c r="B65" s="10" t="s">
        <v>280</v>
      </c>
      <c r="C65" s="89">
        <v>3701506203397</v>
      </c>
      <c r="D65" s="3" t="s">
        <v>157</v>
      </c>
      <c r="E65" s="232"/>
      <c r="F65" s="188" t="s">
        <v>274</v>
      </c>
      <c r="G65" s="41">
        <v>0</v>
      </c>
      <c r="H65" s="171">
        <f t="shared" si="11"/>
        <v>7.4</v>
      </c>
      <c r="I65" s="161">
        <f t="shared" si="10"/>
        <v>0</v>
      </c>
      <c r="J65" s="228"/>
      <c r="K65" s="227">
        <v>29</v>
      </c>
    </row>
    <row r="66" spans="1:15" ht="14" customHeight="1" x14ac:dyDescent="0.2">
      <c r="A66" s="82"/>
      <c r="B66" s="10"/>
      <c r="I66" s="161"/>
      <c r="J66" s="228"/>
    </row>
    <row r="67" spans="1:15" x14ac:dyDescent="0.2">
      <c r="A67" s="82"/>
      <c r="B67" s="10" t="s">
        <v>166</v>
      </c>
      <c r="C67" s="89">
        <v>3701506202215</v>
      </c>
      <c r="D67" s="3" t="s">
        <v>158</v>
      </c>
      <c r="E67" s="207"/>
      <c r="F67" s="188" t="s">
        <v>534</v>
      </c>
      <c r="G67" s="41">
        <v>0</v>
      </c>
      <c r="H67" s="171">
        <f>H58</f>
        <v>7.4</v>
      </c>
      <c r="I67" s="161">
        <f t="shared" ref="I67:I74" si="12">G67*H67</f>
        <v>0</v>
      </c>
      <c r="J67" s="228"/>
      <c r="K67" s="227">
        <v>29</v>
      </c>
    </row>
    <row r="68" spans="1:15" x14ac:dyDescent="0.2">
      <c r="A68" s="82"/>
      <c r="B68" s="10" t="s">
        <v>167</v>
      </c>
      <c r="C68" s="89">
        <v>3701506202208</v>
      </c>
      <c r="D68" s="3" t="s">
        <v>158</v>
      </c>
      <c r="E68" s="211"/>
      <c r="F68" s="188" t="s">
        <v>342</v>
      </c>
      <c r="G68" s="41">
        <v>0</v>
      </c>
      <c r="H68" s="171">
        <f>H63</f>
        <v>7.4</v>
      </c>
      <c r="I68" s="161">
        <f t="shared" si="12"/>
        <v>0</v>
      </c>
      <c r="J68" s="228"/>
      <c r="K68" s="227">
        <v>29</v>
      </c>
    </row>
    <row r="69" spans="1:15" x14ac:dyDescent="0.2">
      <c r="A69" s="82"/>
      <c r="B69" s="10" t="s">
        <v>168</v>
      </c>
      <c r="C69" s="89">
        <v>3701506202192</v>
      </c>
      <c r="D69" s="3" t="s">
        <v>158</v>
      </c>
      <c r="E69" s="230"/>
      <c r="F69" s="188" t="s">
        <v>535</v>
      </c>
      <c r="G69" s="41">
        <v>0</v>
      </c>
      <c r="H69" s="171">
        <f>H58</f>
        <v>7.4</v>
      </c>
      <c r="I69" s="161">
        <f t="shared" si="12"/>
        <v>0</v>
      </c>
      <c r="J69" s="228"/>
      <c r="K69" s="227">
        <v>29</v>
      </c>
      <c r="O69" s="238"/>
    </row>
    <row r="70" spans="1:15" x14ac:dyDescent="0.2">
      <c r="A70" s="82"/>
      <c r="B70" s="10" t="s">
        <v>169</v>
      </c>
      <c r="C70" s="89">
        <v>3701506202178</v>
      </c>
      <c r="D70" s="3" t="s">
        <v>158</v>
      </c>
      <c r="E70" s="212"/>
      <c r="F70" s="188" t="s">
        <v>536</v>
      </c>
      <c r="G70" s="41">
        <v>0</v>
      </c>
      <c r="H70" s="171">
        <f>H67</f>
        <v>7.4</v>
      </c>
      <c r="I70" s="161">
        <f t="shared" si="12"/>
        <v>0</v>
      </c>
      <c r="J70" s="228"/>
      <c r="K70" s="227">
        <v>29</v>
      </c>
      <c r="O70" s="238"/>
    </row>
    <row r="71" spans="1:15" x14ac:dyDescent="0.2">
      <c r="A71" s="82"/>
      <c r="B71" s="10" t="s">
        <v>170</v>
      </c>
      <c r="C71" s="89">
        <v>3701506202161</v>
      </c>
      <c r="D71" s="3" t="s">
        <v>158</v>
      </c>
      <c r="E71" s="32"/>
      <c r="F71" s="188" t="s">
        <v>93</v>
      </c>
      <c r="G71" s="41">
        <v>0</v>
      </c>
      <c r="H71" s="171">
        <f>H67</f>
        <v>7.4</v>
      </c>
      <c r="I71" s="161">
        <f t="shared" si="12"/>
        <v>0</v>
      </c>
      <c r="J71" s="228"/>
      <c r="K71" s="227">
        <v>29</v>
      </c>
      <c r="O71" s="238"/>
    </row>
    <row r="72" spans="1:15" x14ac:dyDescent="0.2">
      <c r="A72" s="82"/>
      <c r="B72" s="10" t="s">
        <v>171</v>
      </c>
      <c r="C72" s="89">
        <v>3701506202154</v>
      </c>
      <c r="D72" s="3" t="s">
        <v>158</v>
      </c>
      <c r="E72" s="180"/>
      <c r="F72" s="188" t="s">
        <v>152</v>
      </c>
      <c r="G72" s="41">
        <v>0</v>
      </c>
      <c r="H72" s="171">
        <f>H67</f>
        <v>7.4</v>
      </c>
      <c r="I72" s="161">
        <f t="shared" si="12"/>
        <v>0</v>
      </c>
      <c r="J72" s="228"/>
      <c r="K72" s="227">
        <v>29</v>
      </c>
      <c r="O72" s="238"/>
    </row>
    <row r="73" spans="1:15" x14ac:dyDescent="0.2">
      <c r="A73" s="82"/>
      <c r="B73" s="10" t="s">
        <v>281</v>
      </c>
      <c r="C73" s="89">
        <v>3701506202901</v>
      </c>
      <c r="D73" s="3" t="s">
        <v>158</v>
      </c>
      <c r="E73" s="236"/>
      <c r="F73" s="188" t="s">
        <v>273</v>
      </c>
      <c r="G73" s="41">
        <v>0</v>
      </c>
      <c r="H73" s="171">
        <f>H68</f>
        <v>7.4</v>
      </c>
      <c r="I73" s="161">
        <f t="shared" si="12"/>
        <v>0</v>
      </c>
      <c r="J73" s="228"/>
      <c r="K73" s="227">
        <v>29</v>
      </c>
      <c r="O73" s="238"/>
    </row>
    <row r="74" spans="1:15" x14ac:dyDescent="0.2">
      <c r="A74" s="82"/>
      <c r="B74" s="10" t="s">
        <v>282</v>
      </c>
      <c r="C74" s="89">
        <v>3701506203366</v>
      </c>
      <c r="D74" s="3" t="s">
        <v>158</v>
      </c>
      <c r="E74" s="232"/>
      <c r="F74" s="188" t="s">
        <v>274</v>
      </c>
      <c r="G74" s="41">
        <v>0</v>
      </c>
      <c r="H74" s="171">
        <f>H69</f>
        <v>7.4</v>
      </c>
      <c r="I74" s="161">
        <f t="shared" si="12"/>
        <v>0</v>
      </c>
      <c r="J74" s="228"/>
      <c r="K74" s="227">
        <v>29</v>
      </c>
    </row>
    <row r="75" spans="1:15" x14ac:dyDescent="0.2">
      <c r="A75" s="82"/>
      <c r="B75" s="10"/>
      <c r="I75" s="161"/>
      <c r="J75" s="228"/>
    </row>
    <row r="76" spans="1:15" x14ac:dyDescent="0.2">
      <c r="A76" s="234"/>
      <c r="B76" s="71" t="s">
        <v>543</v>
      </c>
      <c r="H76" s="171"/>
      <c r="I76" s="161"/>
      <c r="J76" s="235"/>
    </row>
    <row r="77" spans="1:15" x14ac:dyDescent="0.2">
      <c r="A77" s="82"/>
      <c r="B77" s="10" t="s">
        <v>537</v>
      </c>
      <c r="C77" s="89">
        <v>3701506203342</v>
      </c>
      <c r="D77" s="3" t="s">
        <v>94</v>
      </c>
      <c r="E77" s="236"/>
      <c r="F77" s="188" t="s">
        <v>273</v>
      </c>
      <c r="G77" s="41">
        <v>0</v>
      </c>
      <c r="H77" s="171">
        <f>H72</f>
        <v>7.4</v>
      </c>
      <c r="I77" s="161">
        <f t="shared" ref="I77:I78" si="13">G77*H77</f>
        <v>0</v>
      </c>
      <c r="J77" s="228"/>
      <c r="K77" s="227">
        <v>29</v>
      </c>
    </row>
    <row r="78" spans="1:15" x14ac:dyDescent="0.2">
      <c r="A78" s="82"/>
      <c r="B78" s="10" t="s">
        <v>538</v>
      </c>
      <c r="C78" s="89">
        <v>3701506203359</v>
      </c>
      <c r="D78" s="3" t="s">
        <v>94</v>
      </c>
      <c r="E78" s="232"/>
      <c r="F78" s="188" t="s">
        <v>274</v>
      </c>
      <c r="G78" s="41">
        <v>0</v>
      </c>
      <c r="H78" s="171">
        <f>H77</f>
        <v>7.4</v>
      </c>
      <c r="I78" s="161">
        <f t="shared" si="13"/>
        <v>0</v>
      </c>
      <c r="J78" s="228"/>
      <c r="K78" s="227">
        <v>29</v>
      </c>
    </row>
    <row r="79" spans="1:15" x14ac:dyDescent="0.2">
      <c r="A79" s="82"/>
      <c r="B79" s="10"/>
      <c r="G79" s="41"/>
      <c r="H79" s="171"/>
      <c r="I79" s="161"/>
      <c r="J79" s="235"/>
    </row>
    <row r="80" spans="1:15" x14ac:dyDescent="0.2">
      <c r="A80" s="82"/>
      <c r="B80" s="10" t="s">
        <v>96</v>
      </c>
      <c r="C80" s="89">
        <v>3701506201324</v>
      </c>
      <c r="D80" s="3" t="s">
        <v>95</v>
      </c>
      <c r="E80" s="211"/>
      <c r="F80" s="43" t="s">
        <v>342</v>
      </c>
      <c r="G80" s="14">
        <v>0</v>
      </c>
      <c r="H80" s="171">
        <f>H78</f>
        <v>7.4</v>
      </c>
      <c r="I80" s="161">
        <f>G80*H80</f>
        <v>0</v>
      </c>
      <c r="J80" s="228"/>
      <c r="K80" s="227">
        <v>29</v>
      </c>
    </row>
    <row r="81" spans="1:29" x14ac:dyDescent="0.2">
      <c r="A81" s="82"/>
      <c r="B81" s="10" t="s">
        <v>97</v>
      </c>
      <c r="C81" s="89">
        <v>3701506201270</v>
      </c>
      <c r="D81" s="3" t="s">
        <v>95</v>
      </c>
      <c r="E81" s="1"/>
      <c r="F81" s="241" t="s">
        <v>533</v>
      </c>
      <c r="G81" s="14">
        <v>0</v>
      </c>
      <c r="H81" s="171">
        <f>H80</f>
        <v>7.4</v>
      </c>
      <c r="I81" s="161">
        <f>G81*H81</f>
        <v>0</v>
      </c>
      <c r="J81" s="228"/>
      <c r="K81" s="227">
        <v>25</v>
      </c>
    </row>
    <row r="82" spans="1:29" x14ac:dyDescent="0.2">
      <c r="A82" s="82"/>
      <c r="B82" s="10"/>
      <c r="H82" s="171"/>
      <c r="I82" s="161"/>
      <c r="J82" s="228"/>
    </row>
    <row r="83" spans="1:29" x14ac:dyDescent="0.2">
      <c r="A83" s="234"/>
      <c r="B83" s="71" t="s">
        <v>544</v>
      </c>
      <c r="H83" s="171"/>
      <c r="I83" s="161"/>
      <c r="J83" s="228"/>
    </row>
    <row r="84" spans="1:29" x14ac:dyDescent="0.2">
      <c r="A84" s="234"/>
      <c r="B84" s="10" t="s">
        <v>102</v>
      </c>
      <c r="C84" s="89">
        <v>3701506201188</v>
      </c>
      <c r="D84" s="3" t="s">
        <v>104</v>
      </c>
      <c r="E84" s="1"/>
      <c r="F84" s="241" t="s">
        <v>533</v>
      </c>
      <c r="G84" s="14">
        <v>0</v>
      </c>
      <c r="H84" s="171">
        <f>H81</f>
        <v>7.4</v>
      </c>
      <c r="I84" s="161">
        <f t="shared" ref="I84:I89" si="14">G84*H84</f>
        <v>0</v>
      </c>
      <c r="J84" s="228"/>
      <c r="K84" s="227">
        <v>25</v>
      </c>
    </row>
    <row r="85" spans="1:29" x14ac:dyDescent="0.2">
      <c r="A85" s="82"/>
      <c r="B85" s="10" t="s">
        <v>98</v>
      </c>
      <c r="C85" s="89">
        <v>3701506201256</v>
      </c>
      <c r="D85" s="3" t="s">
        <v>104</v>
      </c>
      <c r="E85" s="239"/>
      <c r="F85" s="43" t="s">
        <v>92</v>
      </c>
      <c r="G85" s="14">
        <v>0</v>
      </c>
      <c r="H85" s="171">
        <f>H84</f>
        <v>7.4</v>
      </c>
      <c r="I85" s="161">
        <f t="shared" si="14"/>
        <v>0</v>
      </c>
      <c r="J85" s="228"/>
      <c r="K85" s="227">
        <v>29</v>
      </c>
    </row>
    <row r="86" spans="1:29" x14ac:dyDescent="0.2">
      <c r="A86" s="82"/>
      <c r="B86" s="10" t="s">
        <v>99</v>
      </c>
      <c r="C86" s="89">
        <v>3701506201232</v>
      </c>
      <c r="D86" s="3" t="s">
        <v>104</v>
      </c>
      <c r="E86" s="211"/>
      <c r="F86" s="43" t="s">
        <v>342</v>
      </c>
      <c r="G86" s="14">
        <v>0</v>
      </c>
      <c r="H86" s="171">
        <f>H85</f>
        <v>7.4</v>
      </c>
      <c r="I86" s="161">
        <f t="shared" si="14"/>
        <v>0</v>
      </c>
      <c r="J86" s="228"/>
      <c r="K86" s="227">
        <v>29</v>
      </c>
    </row>
    <row r="87" spans="1:29" x14ac:dyDescent="0.2">
      <c r="A87" s="82"/>
      <c r="B87" s="10" t="s">
        <v>539</v>
      </c>
      <c r="C87" s="89">
        <v>3701506201225</v>
      </c>
      <c r="D87" s="3" t="s">
        <v>104</v>
      </c>
      <c r="E87" s="230"/>
      <c r="F87" s="188" t="s">
        <v>535</v>
      </c>
      <c r="G87" s="14">
        <v>0</v>
      </c>
      <c r="H87" s="171">
        <f>H86</f>
        <v>7.4</v>
      </c>
      <c r="I87" s="161">
        <f t="shared" si="14"/>
        <v>0</v>
      </c>
      <c r="J87" s="228"/>
      <c r="K87" s="227">
        <v>29</v>
      </c>
    </row>
    <row r="88" spans="1:29" x14ac:dyDescent="0.2">
      <c r="A88" s="82"/>
      <c r="B88" s="10" t="s">
        <v>100</v>
      </c>
      <c r="C88" s="89">
        <v>3701506201218</v>
      </c>
      <c r="D88" s="3" t="s">
        <v>104</v>
      </c>
      <c r="E88" s="237"/>
      <c r="F88" s="43" t="s">
        <v>43</v>
      </c>
      <c r="G88" s="14">
        <v>0</v>
      </c>
      <c r="H88" s="171">
        <f>H86</f>
        <v>7.4</v>
      </c>
      <c r="I88" s="161">
        <f t="shared" si="14"/>
        <v>0</v>
      </c>
      <c r="J88" s="228"/>
      <c r="K88" s="227">
        <v>29</v>
      </c>
    </row>
    <row r="89" spans="1:29" x14ac:dyDescent="0.2">
      <c r="A89" s="82"/>
      <c r="B89" s="10" t="s">
        <v>101</v>
      </c>
      <c r="C89" s="89">
        <v>3701506201195</v>
      </c>
      <c r="D89" s="3" t="s">
        <v>104</v>
      </c>
      <c r="E89" s="32"/>
      <c r="F89" s="43" t="s">
        <v>93</v>
      </c>
      <c r="G89" s="14">
        <v>0</v>
      </c>
      <c r="H89" s="171">
        <f>H85</f>
        <v>7.4</v>
      </c>
      <c r="I89" s="161">
        <f t="shared" si="14"/>
        <v>0</v>
      </c>
      <c r="J89" s="228"/>
      <c r="K89" s="227">
        <v>29</v>
      </c>
    </row>
    <row r="90" spans="1:29" x14ac:dyDescent="0.2">
      <c r="A90" s="82"/>
      <c r="B90" s="69"/>
      <c r="C90" s="88"/>
      <c r="D90" s="26"/>
      <c r="E90" s="26"/>
      <c r="F90" s="94"/>
      <c r="G90" s="28"/>
      <c r="H90" s="29"/>
      <c r="I90" s="70"/>
      <c r="J90" s="50"/>
    </row>
    <row r="91" spans="1:29" ht="15" thickBot="1" x14ac:dyDescent="0.25">
      <c r="A91" s="82"/>
      <c r="B91" s="74"/>
      <c r="C91" s="90"/>
      <c r="D91" s="75"/>
      <c r="E91" s="75"/>
      <c r="F91" s="95"/>
      <c r="G91" s="77"/>
      <c r="H91" s="78" t="s">
        <v>304</v>
      </c>
      <c r="I91" s="79">
        <f>SUM(I1:I90)</f>
        <v>0</v>
      </c>
      <c r="J91" s="50"/>
      <c r="K91" s="227">
        <f>I91*'2) Sacs à dos + bananes'!A211</f>
        <v>0</v>
      </c>
    </row>
    <row r="92" spans="1:29" x14ac:dyDescent="0.2">
      <c r="B92" s="59"/>
      <c r="C92" s="91"/>
      <c r="D92" s="59"/>
      <c r="E92" s="59"/>
      <c r="F92" s="96"/>
      <c r="G92" s="61"/>
      <c r="H92" s="59"/>
      <c r="I92" s="59"/>
    </row>
    <row r="94" spans="1:29" s="240" customFormat="1" x14ac:dyDescent="0.2">
      <c r="A94" s="3"/>
      <c r="B94" s="3"/>
      <c r="C94" s="89"/>
      <c r="D94" s="3"/>
      <c r="E94" s="3"/>
      <c r="F94" s="43"/>
      <c r="G94" s="14"/>
      <c r="H94" s="3"/>
      <c r="I94" s="3"/>
      <c r="J94" s="3"/>
      <c r="K94" s="227"/>
      <c r="L94" s="3"/>
      <c r="M94" s="20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s="240" customFormat="1" x14ac:dyDescent="0.2">
      <c r="A95" s="3"/>
      <c r="B95" s="3"/>
      <c r="C95" s="89"/>
      <c r="D95" s="3"/>
      <c r="E95" s="3"/>
      <c r="F95" s="43"/>
      <c r="G95" s="14"/>
      <c r="H95" s="3"/>
      <c r="I95" s="3"/>
      <c r="J95" s="3"/>
      <c r="K95" s="227"/>
      <c r="L95" s="3"/>
      <c r="M95" s="20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s="240" customFormat="1" x14ac:dyDescent="0.2">
      <c r="A96" s="3"/>
      <c r="B96" s="3"/>
      <c r="C96" s="89"/>
      <c r="D96" s="3"/>
      <c r="E96" s="3"/>
      <c r="F96" s="43"/>
      <c r="G96" s="14"/>
      <c r="H96" s="3"/>
      <c r="I96" s="3"/>
      <c r="J96" s="3"/>
      <c r="K96" s="227"/>
      <c r="L96" s="3"/>
      <c r="M96" s="20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s="240" customFormat="1" x14ac:dyDescent="0.2">
      <c r="A97" s="3"/>
      <c r="B97" s="3"/>
      <c r="C97" s="89"/>
      <c r="D97" s="3"/>
      <c r="E97" s="3"/>
      <c r="F97" s="43"/>
      <c r="G97" s="14"/>
      <c r="H97" s="3"/>
      <c r="I97" s="3"/>
      <c r="J97" s="3"/>
      <c r="K97" s="227"/>
      <c r="L97" s="3"/>
      <c r="M97" s="20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s="240" customFormat="1" x14ac:dyDescent="0.2">
      <c r="A98" s="3"/>
      <c r="B98" s="3"/>
      <c r="C98" s="89"/>
      <c r="D98" s="3"/>
      <c r="E98" s="3"/>
      <c r="F98" s="43"/>
      <c r="G98" s="14"/>
      <c r="H98" s="3"/>
      <c r="I98" s="3"/>
      <c r="J98" s="3"/>
      <c r="K98" s="227"/>
      <c r="L98" s="3"/>
      <c r="M98" s="20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s="240" customFormat="1" x14ac:dyDescent="0.2">
      <c r="A99" s="3"/>
      <c r="B99" s="3"/>
      <c r="C99" s="89"/>
      <c r="D99" s="3"/>
      <c r="E99" s="3"/>
      <c r="F99" s="43"/>
      <c r="G99" s="14"/>
      <c r="H99" s="3"/>
      <c r="I99" s="3"/>
      <c r="J99" s="3"/>
      <c r="K99" s="227"/>
      <c r="L99" s="3"/>
      <c r="M99" s="20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s="240" customFormat="1" x14ac:dyDescent="0.2">
      <c r="A100" s="3"/>
      <c r="B100" s="3"/>
      <c r="C100" s="89"/>
      <c r="D100" s="3"/>
      <c r="E100" s="3"/>
      <c r="F100" s="43"/>
      <c r="G100" s="14"/>
      <c r="H100" s="3"/>
      <c r="I100" s="3"/>
      <c r="J100" s="3"/>
      <c r="K100" s="227"/>
      <c r="L100" s="3"/>
      <c r="M100" s="20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s="240" customFormat="1" x14ac:dyDescent="0.2">
      <c r="A101" s="3"/>
      <c r="B101" s="3"/>
      <c r="C101" s="89"/>
      <c r="D101" s="3"/>
      <c r="E101" s="3"/>
      <c r="F101" s="43"/>
      <c r="G101" s="14"/>
      <c r="H101" s="3"/>
      <c r="I101" s="3"/>
      <c r="J101" s="3"/>
      <c r="K101" s="227"/>
      <c r="L101" s="3"/>
      <c r="M101" s="20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s="240" customFormat="1" x14ac:dyDescent="0.2">
      <c r="A102" s="3"/>
      <c r="B102" s="3"/>
      <c r="C102" s="89"/>
      <c r="D102" s="3"/>
      <c r="E102" s="3"/>
      <c r="F102" s="43"/>
      <c r="G102" s="14"/>
      <c r="H102" s="3"/>
      <c r="I102" s="3"/>
      <c r="J102" s="3"/>
      <c r="K102" s="227"/>
      <c r="L102" s="3"/>
      <c r="M102" s="20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s="240" customFormat="1" x14ac:dyDescent="0.2">
      <c r="A103" s="3"/>
      <c r="B103" s="3"/>
      <c r="C103" s="89"/>
      <c r="D103" s="3"/>
      <c r="E103" s="3"/>
      <c r="F103" s="43"/>
      <c r="G103" s="14"/>
      <c r="H103" s="3"/>
      <c r="I103" s="3"/>
      <c r="J103" s="3"/>
      <c r="K103" s="227"/>
      <c r="L103" s="3"/>
      <c r="M103" s="20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s="240" customFormat="1" x14ac:dyDescent="0.2">
      <c r="A104" s="3"/>
      <c r="B104" s="3"/>
      <c r="C104" s="89"/>
      <c r="D104" s="3"/>
      <c r="E104" s="3"/>
      <c r="F104" s="43"/>
      <c r="G104" s="14"/>
      <c r="H104" s="3"/>
      <c r="I104" s="3"/>
      <c r="J104" s="3"/>
      <c r="K104" s="227"/>
      <c r="L104" s="3"/>
      <c r="M104" s="20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s="240" customFormat="1" x14ac:dyDescent="0.2">
      <c r="A105" s="3"/>
      <c r="B105" s="3"/>
      <c r="C105" s="89"/>
      <c r="D105" s="3"/>
      <c r="E105" s="3"/>
      <c r="F105" s="43"/>
      <c r="G105" s="14"/>
      <c r="H105" s="3"/>
      <c r="I105" s="3"/>
      <c r="J105" s="3"/>
      <c r="K105" s="227"/>
      <c r="L105" s="3"/>
      <c r="M105" s="20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s="240" customFormat="1" x14ac:dyDescent="0.2">
      <c r="A106" s="3"/>
      <c r="B106" s="3"/>
      <c r="C106" s="89"/>
      <c r="D106" s="3"/>
      <c r="E106" s="3"/>
      <c r="F106" s="43"/>
      <c r="G106" s="14"/>
      <c r="H106" s="3"/>
      <c r="I106" s="3"/>
      <c r="J106" s="3"/>
      <c r="K106" s="227"/>
      <c r="L106" s="3"/>
      <c r="M106" s="20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s="240" customFormat="1" x14ac:dyDescent="0.2">
      <c r="A107" s="3"/>
      <c r="B107" s="3"/>
      <c r="C107" s="89"/>
      <c r="D107" s="3"/>
      <c r="E107" s="3"/>
      <c r="F107" s="43"/>
      <c r="G107" s="14"/>
      <c r="H107" s="3"/>
      <c r="I107" s="3"/>
      <c r="J107" s="3"/>
      <c r="K107" s="227"/>
      <c r="L107" s="3"/>
      <c r="M107" s="20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s="240" customFormat="1" x14ac:dyDescent="0.2">
      <c r="A108" s="3"/>
      <c r="B108" s="3"/>
      <c r="C108" s="89"/>
      <c r="D108" s="3"/>
      <c r="E108" s="3"/>
      <c r="F108" s="43"/>
      <c r="G108" s="14"/>
      <c r="H108" s="3"/>
      <c r="I108" s="3"/>
      <c r="J108" s="3"/>
      <c r="K108" s="227"/>
      <c r="L108" s="3"/>
      <c r="M108" s="20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s="240" customFormat="1" x14ac:dyDescent="0.2">
      <c r="A109" s="3"/>
      <c r="B109" s="3"/>
      <c r="C109" s="89"/>
      <c r="D109" s="3"/>
      <c r="E109" s="3"/>
      <c r="F109" s="43"/>
      <c r="G109" s="14"/>
      <c r="H109" s="3"/>
      <c r="I109" s="3"/>
      <c r="J109" s="3"/>
      <c r="K109" s="227"/>
      <c r="L109" s="3"/>
      <c r="M109" s="20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s="240" customFormat="1" x14ac:dyDescent="0.2">
      <c r="A110" s="3"/>
      <c r="B110" s="3"/>
      <c r="C110" s="89"/>
      <c r="D110" s="3"/>
      <c r="E110" s="3"/>
      <c r="F110" s="43"/>
      <c r="G110" s="14"/>
      <c r="H110" s="3"/>
      <c r="I110" s="3"/>
      <c r="J110" s="3"/>
      <c r="K110" s="227"/>
      <c r="L110" s="3"/>
      <c r="M110" s="20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s="240" customFormat="1" x14ac:dyDescent="0.2">
      <c r="A111" s="3"/>
      <c r="B111" s="3"/>
      <c r="C111" s="89"/>
      <c r="D111" s="3"/>
      <c r="E111" s="3"/>
      <c r="F111" s="43"/>
      <c r="G111" s="14"/>
      <c r="H111" s="3"/>
      <c r="I111" s="3"/>
      <c r="J111" s="3"/>
      <c r="K111" s="227"/>
      <c r="L111" s="3"/>
      <c r="M111" s="20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s="240" customFormat="1" x14ac:dyDescent="0.2">
      <c r="A112" s="3"/>
      <c r="B112" s="3"/>
      <c r="C112" s="89"/>
      <c r="D112" s="3"/>
      <c r="E112" s="3"/>
      <c r="F112" s="43"/>
      <c r="G112" s="14"/>
      <c r="H112" s="3"/>
      <c r="I112" s="3"/>
      <c r="J112" s="3"/>
      <c r="K112" s="227"/>
      <c r="L112" s="3"/>
      <c r="M112" s="20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s="240" customFormat="1" x14ac:dyDescent="0.2">
      <c r="A113" s="3"/>
      <c r="B113" s="3"/>
      <c r="C113" s="89"/>
      <c r="D113" s="3"/>
      <c r="E113" s="3"/>
      <c r="F113" s="43"/>
      <c r="G113" s="14"/>
      <c r="H113" s="3"/>
      <c r="I113" s="3"/>
      <c r="J113" s="3"/>
      <c r="K113" s="227"/>
      <c r="L113" s="3"/>
      <c r="M113" s="20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s="240" customFormat="1" x14ac:dyDescent="0.2">
      <c r="A114" s="3"/>
      <c r="B114" s="3"/>
      <c r="C114" s="89"/>
      <c r="D114" s="3"/>
      <c r="E114" s="3"/>
      <c r="F114" s="43"/>
      <c r="G114" s="14"/>
      <c r="H114" s="3"/>
      <c r="I114" s="3"/>
      <c r="J114" s="3"/>
      <c r="K114" s="227"/>
      <c r="L114" s="3"/>
      <c r="M114" s="20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s="240" customFormat="1" x14ac:dyDescent="0.2">
      <c r="A115" s="3"/>
      <c r="B115" s="3"/>
      <c r="C115" s="89"/>
      <c r="D115" s="3"/>
      <c r="E115" s="3"/>
      <c r="F115" s="43"/>
      <c r="G115" s="14"/>
      <c r="H115" s="3"/>
      <c r="I115" s="3"/>
      <c r="J115" s="3"/>
      <c r="K115" s="227"/>
      <c r="L115" s="3"/>
      <c r="M115" s="20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s="240" customFormat="1" x14ac:dyDescent="0.2">
      <c r="A116" s="3"/>
      <c r="B116" s="3"/>
      <c r="C116" s="89"/>
      <c r="D116" s="3"/>
      <c r="E116" s="3"/>
      <c r="F116" s="43"/>
      <c r="G116" s="14"/>
      <c r="H116" s="3"/>
      <c r="I116" s="3"/>
      <c r="J116" s="3"/>
      <c r="K116" s="227"/>
      <c r="L116" s="3"/>
      <c r="M116" s="20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s="240" customFormat="1" x14ac:dyDescent="0.2">
      <c r="A117" s="3"/>
      <c r="B117" s="3"/>
      <c r="C117" s="89"/>
      <c r="D117" s="3"/>
      <c r="E117" s="3"/>
      <c r="F117" s="43"/>
      <c r="G117" s="14"/>
      <c r="H117" s="3"/>
      <c r="I117" s="3"/>
      <c r="J117" s="3"/>
      <c r="K117" s="227"/>
      <c r="L117" s="3"/>
      <c r="M117" s="20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s="240" customFormat="1" x14ac:dyDescent="0.2">
      <c r="A118" s="3"/>
      <c r="B118" s="3"/>
      <c r="C118" s="89"/>
      <c r="D118" s="3"/>
      <c r="E118" s="3"/>
      <c r="F118" s="43"/>
      <c r="G118" s="14"/>
      <c r="H118" s="3"/>
      <c r="I118" s="3"/>
      <c r="J118" s="3"/>
      <c r="K118" s="227"/>
      <c r="L118" s="3"/>
      <c r="M118" s="20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s="240" customFormat="1" x14ac:dyDescent="0.2">
      <c r="A119" s="3"/>
      <c r="B119" s="3"/>
      <c r="C119" s="89"/>
      <c r="D119" s="3"/>
      <c r="E119" s="3"/>
      <c r="F119" s="43"/>
      <c r="G119" s="14"/>
      <c r="H119" s="3"/>
      <c r="I119" s="3"/>
      <c r="J119" s="3"/>
      <c r="K119" s="227"/>
      <c r="L119" s="3"/>
      <c r="M119" s="20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s="240" customFormat="1" x14ac:dyDescent="0.2">
      <c r="A120" s="3"/>
      <c r="B120" s="3"/>
      <c r="C120" s="89"/>
      <c r="D120" s="3"/>
      <c r="E120" s="3"/>
      <c r="F120" s="43"/>
      <c r="G120" s="14"/>
      <c r="H120" s="3"/>
      <c r="I120" s="3"/>
      <c r="J120" s="3"/>
      <c r="K120" s="227"/>
      <c r="L120" s="3"/>
      <c r="M120" s="20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s="240" customFormat="1" x14ac:dyDescent="0.2">
      <c r="A121" s="3"/>
      <c r="B121" s="3"/>
      <c r="C121" s="89"/>
      <c r="D121" s="3"/>
      <c r="E121" s="3"/>
      <c r="F121" s="43"/>
      <c r="G121" s="14"/>
      <c r="H121" s="3"/>
      <c r="I121" s="3"/>
      <c r="J121" s="3"/>
      <c r="K121" s="227"/>
      <c r="L121" s="3"/>
      <c r="M121" s="20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s="240" customFormat="1" x14ac:dyDescent="0.2">
      <c r="A122" s="3"/>
      <c r="B122" s="3"/>
      <c r="C122" s="89"/>
      <c r="D122" s="3"/>
      <c r="E122" s="3"/>
      <c r="F122" s="43"/>
      <c r="G122" s="14"/>
      <c r="H122" s="3"/>
      <c r="I122" s="3"/>
      <c r="J122" s="3"/>
      <c r="K122" s="227"/>
      <c r="L122" s="3"/>
      <c r="M122" s="20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s="240" customFormat="1" x14ac:dyDescent="0.2">
      <c r="A123" s="3"/>
      <c r="B123" s="3"/>
      <c r="C123" s="89"/>
      <c r="D123" s="3"/>
      <c r="E123" s="3"/>
      <c r="F123" s="43"/>
      <c r="G123" s="14"/>
      <c r="H123" s="3"/>
      <c r="I123" s="3"/>
      <c r="J123" s="3"/>
      <c r="K123" s="227"/>
      <c r="L123" s="3"/>
      <c r="M123" s="20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s="240" customFormat="1" x14ac:dyDescent="0.2">
      <c r="A124" s="3"/>
      <c r="B124" s="45"/>
      <c r="C124" s="89"/>
      <c r="D124" s="45"/>
      <c r="E124" s="3"/>
      <c r="F124" s="43"/>
      <c r="G124" s="14"/>
      <c r="H124" s="3"/>
      <c r="I124" s="3"/>
      <c r="J124" s="3"/>
      <c r="K124" s="227"/>
      <c r="L124" s="3"/>
      <c r="M124" s="20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s="240" customFormat="1" x14ac:dyDescent="0.2">
      <c r="A125" s="3"/>
      <c r="B125" s="45"/>
      <c r="C125" s="89"/>
      <c r="D125" s="45"/>
      <c r="E125" s="3"/>
      <c r="F125" s="43"/>
      <c r="G125" s="14"/>
      <c r="H125" s="3"/>
      <c r="I125" s="3"/>
      <c r="J125" s="3"/>
      <c r="K125" s="227"/>
      <c r="L125" s="3"/>
      <c r="M125" s="20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s="240" customFormat="1" x14ac:dyDescent="0.2">
      <c r="A126" s="3"/>
      <c r="B126" s="45"/>
      <c r="C126" s="89"/>
      <c r="D126" s="45"/>
      <c r="E126" s="3"/>
      <c r="F126" s="43"/>
      <c r="G126" s="14"/>
      <c r="H126" s="3"/>
      <c r="I126" s="3"/>
      <c r="J126" s="3"/>
      <c r="K126" s="227"/>
      <c r="L126" s="3"/>
      <c r="M126" s="20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s="240" customFormat="1" x14ac:dyDescent="0.2">
      <c r="A127" s="3"/>
      <c r="B127" s="46" t="s">
        <v>85</v>
      </c>
      <c r="C127" s="89"/>
      <c r="D127" s="45"/>
      <c r="E127" s="3"/>
      <c r="F127" s="43"/>
      <c r="G127" s="14"/>
      <c r="H127" s="3"/>
      <c r="I127" s="3"/>
      <c r="J127" s="3"/>
      <c r="K127" s="227"/>
      <c r="L127" s="3"/>
      <c r="M127" s="20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s="240" customFormat="1" x14ac:dyDescent="0.2">
      <c r="A128" s="3"/>
      <c r="B128" s="45">
        <f>2.3</f>
        <v>2.2999999999999998</v>
      </c>
      <c r="C128" s="89"/>
      <c r="D128" s="45" t="s">
        <v>133</v>
      </c>
      <c r="E128" s="3"/>
      <c r="F128" s="43"/>
      <c r="G128" s="14"/>
      <c r="H128" s="3"/>
      <c r="I128" s="3"/>
      <c r="J128" s="3"/>
      <c r="K128" s="227"/>
      <c r="L128" s="3"/>
      <c r="M128" s="20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s="240" customFormat="1" x14ac:dyDescent="0.2">
      <c r="A129" s="3"/>
      <c r="B129" s="45"/>
      <c r="C129" s="89"/>
      <c r="D129" s="45"/>
      <c r="E129" s="3"/>
      <c r="F129" s="43"/>
      <c r="G129" s="14"/>
      <c r="H129" s="3"/>
      <c r="I129" s="3"/>
      <c r="J129" s="3"/>
      <c r="K129" s="227"/>
      <c r="L129" s="3"/>
      <c r="M129" s="20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s="240" customFormat="1" x14ac:dyDescent="0.2">
      <c r="A130" s="3"/>
      <c r="B130" s="45"/>
      <c r="C130" s="89"/>
      <c r="D130" s="45"/>
      <c r="E130" s="3"/>
      <c r="F130" s="43"/>
      <c r="G130" s="14"/>
      <c r="H130" s="3"/>
      <c r="I130" s="3"/>
      <c r="J130" s="3"/>
      <c r="K130" s="227"/>
      <c r="L130" s="3"/>
      <c r="M130" s="2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s="240" customFormat="1" x14ac:dyDescent="0.2">
      <c r="A131" s="3"/>
      <c r="B131" s="45"/>
      <c r="C131" s="89"/>
      <c r="D131" s="45"/>
      <c r="E131" s="3"/>
      <c r="F131" s="43"/>
      <c r="G131" s="14"/>
      <c r="H131" s="3"/>
      <c r="I131" s="3"/>
      <c r="J131" s="3"/>
      <c r="K131" s="227"/>
      <c r="L131" s="3"/>
      <c r="M131" s="2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s="240" customFormat="1" x14ac:dyDescent="0.2">
      <c r="A132" s="3"/>
      <c r="B132" s="3"/>
      <c r="C132" s="89"/>
      <c r="D132" s="3"/>
      <c r="E132" s="3"/>
      <c r="F132" s="43"/>
      <c r="G132" s="14"/>
      <c r="H132" s="3"/>
      <c r="I132" s="3"/>
      <c r="J132" s="3"/>
      <c r="K132" s="227"/>
      <c r="L132" s="3"/>
      <c r="M132" s="2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</sheetData>
  <phoneticPr fontId="15" type="noConversion"/>
  <pageMargins left="0.7" right="0.7" top="0.75" bottom="0.75" header="0.3" footer="0.3"/>
  <pageSetup paperSize="9" scale="72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AF31D-AED7-2140-A391-13362D26F50F}">
  <sheetPr codeName="Feuil7"/>
  <dimension ref="B2:E274"/>
  <sheetViews>
    <sheetView workbookViewId="0">
      <selection activeCell="G272" sqref="G272"/>
    </sheetView>
  </sheetViews>
  <sheetFormatPr baseColWidth="10" defaultRowHeight="15" x14ac:dyDescent="0.2"/>
  <cols>
    <col min="1" max="1" width="7.1640625" style="9" customWidth="1"/>
    <col min="2" max="2" width="22.83203125" style="9" customWidth="1"/>
    <col min="3" max="3" width="20.83203125" style="9" customWidth="1"/>
    <col min="4" max="4" width="20.6640625" style="2" customWidth="1"/>
    <col min="5" max="5" width="10.83203125" style="244"/>
    <col min="6" max="16384" width="10.83203125" style="9"/>
  </cols>
  <sheetData>
    <row r="2" spans="2:5" x14ac:dyDescent="0.2">
      <c r="B2" s="9" t="s">
        <v>530</v>
      </c>
      <c r="C2" s="43" t="s">
        <v>454</v>
      </c>
      <c r="D2" s="13">
        <v>3701506207746</v>
      </c>
      <c r="E2" s="244">
        <f>'1) Chargeurs'!G5</f>
        <v>0</v>
      </c>
    </row>
    <row r="3" spans="2:5" x14ac:dyDescent="0.2">
      <c r="C3" s="43" t="s">
        <v>450</v>
      </c>
      <c r="D3" s="13">
        <v>3701506208033</v>
      </c>
      <c r="E3" s="244">
        <f>'1) Chargeurs'!G6</f>
        <v>0</v>
      </c>
    </row>
    <row r="4" spans="2:5" x14ac:dyDescent="0.2">
      <c r="C4" s="43" t="s">
        <v>453</v>
      </c>
      <c r="D4" s="13">
        <v>3701506207333</v>
      </c>
      <c r="E4" s="244">
        <f>'1) Chargeurs'!G7</f>
        <v>0</v>
      </c>
    </row>
    <row r="5" spans="2:5" x14ac:dyDescent="0.2">
      <c r="C5" s="43" t="s">
        <v>452</v>
      </c>
      <c r="D5" s="13">
        <v>3701506207692</v>
      </c>
      <c r="E5" s="244">
        <f>'1) Chargeurs'!G8</f>
        <v>0</v>
      </c>
    </row>
    <row r="6" spans="2:5" x14ac:dyDescent="0.2">
      <c r="C6" s="43" t="s">
        <v>451</v>
      </c>
      <c r="D6" s="13">
        <v>3701506207814</v>
      </c>
      <c r="E6" s="244">
        <f>'1) Chargeurs'!G9</f>
        <v>0</v>
      </c>
    </row>
    <row r="7" spans="2:5" x14ac:dyDescent="0.2">
      <c r="B7" s="9" t="s">
        <v>466</v>
      </c>
      <c r="C7" s="43" t="s">
        <v>454</v>
      </c>
      <c r="D7" s="13">
        <v>3701506207111</v>
      </c>
      <c r="E7" s="244">
        <f>'1) Chargeurs'!G12</f>
        <v>0</v>
      </c>
    </row>
    <row r="8" spans="2:5" x14ac:dyDescent="0.2">
      <c r="C8" s="43" t="s">
        <v>450</v>
      </c>
      <c r="D8" s="13">
        <v>3701506207722</v>
      </c>
      <c r="E8" s="244">
        <f>'1) Chargeurs'!G13</f>
        <v>0</v>
      </c>
    </row>
    <row r="9" spans="2:5" x14ac:dyDescent="0.2">
      <c r="C9" s="43" t="s">
        <v>453</v>
      </c>
      <c r="D9" s="13">
        <v>3701506208019</v>
      </c>
      <c r="E9" s="244">
        <f>'1) Chargeurs'!G14</f>
        <v>0</v>
      </c>
    </row>
    <row r="10" spans="2:5" x14ac:dyDescent="0.2">
      <c r="C10" s="43" t="s">
        <v>452</v>
      </c>
      <c r="D10" s="13">
        <v>3701506207760</v>
      </c>
      <c r="E10" s="244">
        <f>'1) Chargeurs'!G15</f>
        <v>0</v>
      </c>
    </row>
    <row r="11" spans="2:5" x14ac:dyDescent="0.2">
      <c r="C11" s="43" t="s">
        <v>451</v>
      </c>
      <c r="D11" s="13">
        <v>3701506207869</v>
      </c>
      <c r="E11" s="244">
        <f>'1) Chargeurs'!G16</f>
        <v>0</v>
      </c>
    </row>
    <row r="12" spans="2:5" x14ac:dyDescent="0.2">
      <c r="B12" s="9" t="s">
        <v>467</v>
      </c>
      <c r="C12" s="43" t="s">
        <v>454</v>
      </c>
      <c r="D12" s="13">
        <v>3701506207999</v>
      </c>
      <c r="E12" s="244">
        <f>'1) Chargeurs'!G19</f>
        <v>0</v>
      </c>
    </row>
    <row r="13" spans="2:5" x14ac:dyDescent="0.2">
      <c r="C13" s="43" t="s">
        <v>450</v>
      </c>
      <c r="D13" s="13">
        <v>3701506207906</v>
      </c>
      <c r="E13" s="244">
        <f>'1) Chargeurs'!G20</f>
        <v>0</v>
      </c>
    </row>
    <row r="14" spans="2:5" x14ac:dyDescent="0.2">
      <c r="C14" s="43" t="s">
        <v>453</v>
      </c>
      <c r="D14" s="13">
        <v>3701506207357</v>
      </c>
      <c r="E14" s="244">
        <f>'1) Chargeurs'!G21</f>
        <v>0</v>
      </c>
    </row>
    <row r="15" spans="2:5" x14ac:dyDescent="0.2">
      <c r="C15" s="43" t="s">
        <v>452</v>
      </c>
      <c r="D15" s="13">
        <v>3701506207104</v>
      </c>
      <c r="E15" s="244">
        <f>'1) Chargeurs'!G22</f>
        <v>0</v>
      </c>
    </row>
    <row r="16" spans="2:5" x14ac:dyDescent="0.2">
      <c r="C16" s="43" t="s">
        <v>451</v>
      </c>
      <c r="D16" s="13">
        <v>3701506207852</v>
      </c>
      <c r="E16" s="244">
        <f>'1) Chargeurs'!G23</f>
        <v>0</v>
      </c>
    </row>
    <row r="17" spans="2:5" x14ac:dyDescent="0.2">
      <c r="B17" s="9" t="s">
        <v>455</v>
      </c>
      <c r="C17" s="43" t="s">
        <v>454</v>
      </c>
      <c r="D17" s="13">
        <v>3701506207234</v>
      </c>
      <c r="E17" s="244">
        <f>'1) Chargeurs'!G26</f>
        <v>0</v>
      </c>
    </row>
    <row r="18" spans="2:5" x14ac:dyDescent="0.2">
      <c r="C18" s="43" t="s">
        <v>450</v>
      </c>
      <c r="D18" s="13">
        <v>3701506208095</v>
      </c>
      <c r="E18" s="244">
        <f>'1) Chargeurs'!G27</f>
        <v>0</v>
      </c>
    </row>
    <row r="19" spans="2:5" x14ac:dyDescent="0.2">
      <c r="C19" s="43" t="s">
        <v>453</v>
      </c>
      <c r="D19" s="13">
        <v>3701506207623</v>
      </c>
      <c r="E19" s="244">
        <f>'1) Chargeurs'!G28</f>
        <v>0</v>
      </c>
    </row>
    <row r="20" spans="2:5" x14ac:dyDescent="0.2">
      <c r="C20" s="43" t="s">
        <v>452</v>
      </c>
      <c r="D20" s="13">
        <v>3701506207326</v>
      </c>
      <c r="E20" s="244">
        <f>'1) Chargeurs'!G29</f>
        <v>0</v>
      </c>
    </row>
    <row r="21" spans="2:5" x14ac:dyDescent="0.2">
      <c r="C21" s="43" t="s">
        <v>456</v>
      </c>
      <c r="D21" s="13">
        <v>3701506207555</v>
      </c>
      <c r="E21" s="244">
        <f>'1) Chargeurs'!G30</f>
        <v>0</v>
      </c>
    </row>
    <row r="22" spans="2:5" x14ac:dyDescent="0.2">
      <c r="B22" s="9" t="s">
        <v>531</v>
      </c>
      <c r="C22" s="43" t="s">
        <v>454</v>
      </c>
      <c r="D22" s="13">
        <v>3701506208002</v>
      </c>
      <c r="E22" s="244">
        <f>'1) Chargeurs'!G33</f>
        <v>0</v>
      </c>
    </row>
    <row r="23" spans="2:5" x14ac:dyDescent="0.2">
      <c r="B23" s="9" t="s">
        <v>508</v>
      </c>
      <c r="C23" s="43" t="s">
        <v>283</v>
      </c>
      <c r="D23" s="2">
        <v>3701506204172</v>
      </c>
      <c r="E23" s="244">
        <f>'2) Sacs à dos + bananes'!G5</f>
        <v>0</v>
      </c>
    </row>
    <row r="24" spans="2:5" x14ac:dyDescent="0.2">
      <c r="C24" s="43" t="s">
        <v>394</v>
      </c>
      <c r="D24" s="2">
        <v>3701506204233</v>
      </c>
      <c r="E24" s="244">
        <f>'2) Sacs à dos + bananes'!G6</f>
        <v>0</v>
      </c>
    </row>
    <row r="25" spans="2:5" x14ac:dyDescent="0.2">
      <c r="C25" s="43" t="s">
        <v>405</v>
      </c>
      <c r="D25" s="2">
        <v>3701506203977</v>
      </c>
      <c r="E25" s="244">
        <f>'2) Sacs à dos + bananes'!G7</f>
        <v>0</v>
      </c>
    </row>
    <row r="26" spans="2:5" x14ac:dyDescent="0.2">
      <c r="C26" s="43" t="s">
        <v>289</v>
      </c>
      <c r="D26" s="2">
        <v>3701506204066</v>
      </c>
      <c r="E26" s="244">
        <f>'2) Sacs à dos + bananes'!G8</f>
        <v>0</v>
      </c>
    </row>
    <row r="27" spans="2:5" x14ac:dyDescent="0.2">
      <c r="C27" s="43" t="s">
        <v>291</v>
      </c>
      <c r="D27" s="2">
        <v>3701506204127</v>
      </c>
      <c r="E27" s="244">
        <f>'2) Sacs à dos + bananes'!G9</f>
        <v>0</v>
      </c>
    </row>
    <row r="28" spans="2:5" x14ac:dyDescent="0.2">
      <c r="C28" s="43" t="s">
        <v>397</v>
      </c>
      <c r="D28" s="2">
        <v>3701506203991</v>
      </c>
      <c r="E28" s="244">
        <f>'2) Sacs à dos + bananes'!G10</f>
        <v>0</v>
      </c>
    </row>
    <row r="29" spans="2:5" x14ac:dyDescent="0.2">
      <c r="C29" s="43" t="s">
        <v>398</v>
      </c>
      <c r="D29" s="2">
        <v>3701506203915</v>
      </c>
      <c r="E29" s="244">
        <f>'2) Sacs à dos + bananes'!G11</f>
        <v>0</v>
      </c>
    </row>
    <row r="30" spans="2:5" x14ac:dyDescent="0.2">
      <c r="C30" s="43" t="s">
        <v>399</v>
      </c>
      <c r="D30" s="2">
        <v>3701506204141</v>
      </c>
      <c r="E30" s="244">
        <f>'2) Sacs à dos + bananes'!G12</f>
        <v>0</v>
      </c>
    </row>
    <row r="31" spans="2:5" x14ac:dyDescent="0.2">
      <c r="B31" s="9" t="s">
        <v>509</v>
      </c>
      <c r="C31" s="43" t="s">
        <v>283</v>
      </c>
      <c r="D31" s="13">
        <v>3701506204189</v>
      </c>
      <c r="E31" s="244">
        <f>'2) Sacs à dos + bananes'!G14</f>
        <v>0</v>
      </c>
    </row>
    <row r="32" spans="2:5" x14ac:dyDescent="0.2">
      <c r="C32" s="43" t="s">
        <v>395</v>
      </c>
      <c r="D32" s="13">
        <v>3701506204158</v>
      </c>
      <c r="E32" s="244">
        <f>'2) Sacs à dos + bananes'!G15</f>
        <v>0</v>
      </c>
    </row>
    <row r="33" spans="2:5" x14ac:dyDescent="0.2">
      <c r="C33" s="43" t="s">
        <v>396</v>
      </c>
      <c r="D33" s="13">
        <v>3701506204363</v>
      </c>
      <c r="E33" s="244">
        <f>'2) Sacs à dos + bananes'!G16</f>
        <v>0</v>
      </c>
    </row>
    <row r="34" spans="2:5" x14ac:dyDescent="0.2">
      <c r="C34" s="43" t="s">
        <v>398</v>
      </c>
      <c r="D34" s="13">
        <v>3701506204073</v>
      </c>
      <c r="E34" s="244">
        <f>'2) Sacs à dos + bananes'!G17</f>
        <v>0</v>
      </c>
    </row>
    <row r="35" spans="2:5" x14ac:dyDescent="0.2">
      <c r="B35" s="9" t="s">
        <v>510</v>
      </c>
      <c r="C35" s="43" t="s">
        <v>285</v>
      </c>
      <c r="D35" s="13">
        <v>3701506203885</v>
      </c>
      <c r="E35" s="244">
        <f>'2) Sacs à dos + bananes'!G20</f>
        <v>0</v>
      </c>
    </row>
    <row r="36" spans="2:5" x14ac:dyDescent="0.2">
      <c r="C36" s="43" t="s">
        <v>287</v>
      </c>
      <c r="D36" s="13">
        <v>3701506204332</v>
      </c>
      <c r="E36" s="244">
        <f>'2) Sacs à dos + bananes'!G21</f>
        <v>0</v>
      </c>
    </row>
    <row r="37" spans="2:5" x14ac:dyDescent="0.2">
      <c r="C37" s="43" t="s">
        <v>289</v>
      </c>
      <c r="D37" s="13">
        <v>3701506204103</v>
      </c>
      <c r="E37" s="244">
        <f>'2) Sacs à dos + bananes'!G22</f>
        <v>0</v>
      </c>
    </row>
    <row r="38" spans="2:5" x14ac:dyDescent="0.2">
      <c r="C38" s="43" t="s">
        <v>291</v>
      </c>
      <c r="D38" s="13">
        <v>3701506204448</v>
      </c>
      <c r="E38" s="244">
        <f>'2) Sacs à dos + bananes'!G23</f>
        <v>0</v>
      </c>
    </row>
    <row r="39" spans="2:5" x14ac:dyDescent="0.2">
      <c r="B39" s="9" t="s">
        <v>511</v>
      </c>
      <c r="C39" s="43" t="s">
        <v>293</v>
      </c>
      <c r="D39" s="13">
        <v>3701506204257</v>
      </c>
      <c r="E39" s="244">
        <f>'2) Sacs à dos + bananes'!G26</f>
        <v>0</v>
      </c>
    </row>
    <row r="40" spans="2:5" x14ac:dyDescent="0.2">
      <c r="C40" s="43" t="s">
        <v>114</v>
      </c>
      <c r="D40" s="13">
        <v>3701506203960</v>
      </c>
      <c r="E40" s="244">
        <f>'2) Sacs à dos + bananes'!G27</f>
        <v>0</v>
      </c>
    </row>
    <row r="41" spans="2:5" x14ac:dyDescent="0.2">
      <c r="B41" s="9" t="s">
        <v>485</v>
      </c>
      <c r="C41" s="163" t="s">
        <v>269</v>
      </c>
      <c r="D41" s="13">
        <v>3701506203748</v>
      </c>
      <c r="E41" s="244">
        <f>'2) Sacs à dos + bananes'!G34</f>
        <v>0</v>
      </c>
    </row>
    <row r="42" spans="2:5" x14ac:dyDescent="0.2">
      <c r="C42" s="165" t="s">
        <v>382</v>
      </c>
      <c r="D42" s="13">
        <v>3701506203625</v>
      </c>
      <c r="E42" s="244">
        <f>'2) Sacs à dos + bananes'!G35</f>
        <v>0</v>
      </c>
    </row>
    <row r="43" spans="2:5" x14ac:dyDescent="0.2">
      <c r="C43" s="165" t="s">
        <v>112</v>
      </c>
      <c r="D43" s="13">
        <v>3701506203700</v>
      </c>
      <c r="E43" s="244">
        <f>'2) Sacs à dos + bananes'!G36</f>
        <v>0</v>
      </c>
    </row>
    <row r="44" spans="2:5" x14ac:dyDescent="0.2">
      <c r="C44" s="165" t="s">
        <v>265</v>
      </c>
      <c r="D44" s="13">
        <v>3701506203595</v>
      </c>
      <c r="E44" s="244">
        <f>'2) Sacs à dos + bananes'!G37</f>
        <v>0</v>
      </c>
    </row>
    <row r="45" spans="2:5" x14ac:dyDescent="0.2">
      <c r="C45" s="165" t="s">
        <v>383</v>
      </c>
      <c r="D45" s="13">
        <v>3701506203809</v>
      </c>
      <c r="E45" s="244">
        <f>'2) Sacs à dos + bananes'!G38</f>
        <v>0</v>
      </c>
    </row>
    <row r="46" spans="2:5" x14ac:dyDescent="0.2">
      <c r="C46" s="165" t="s">
        <v>489</v>
      </c>
      <c r="D46" s="13">
        <v>3701506203632</v>
      </c>
      <c r="E46" s="244">
        <f>'2) Sacs à dos + bananes'!G39</f>
        <v>0</v>
      </c>
    </row>
    <row r="47" spans="2:5" x14ac:dyDescent="0.2">
      <c r="C47" s="165" t="s">
        <v>488</v>
      </c>
      <c r="D47" s="13">
        <v>3701506203557</v>
      </c>
      <c r="E47" s="244">
        <f>'2) Sacs à dos + bananes'!G40</f>
        <v>0</v>
      </c>
    </row>
    <row r="48" spans="2:5" x14ac:dyDescent="0.2">
      <c r="B48" s="9" t="s">
        <v>512</v>
      </c>
      <c r="C48" s="43" t="s">
        <v>262</v>
      </c>
      <c r="D48" s="13">
        <v>3701506204080</v>
      </c>
      <c r="E48" s="244">
        <f>'2) Sacs à dos + bananes'!G43</f>
        <v>0</v>
      </c>
    </row>
    <row r="49" spans="2:5" x14ac:dyDescent="0.2">
      <c r="C49" s="43" t="s">
        <v>270</v>
      </c>
      <c r="D49" s="13">
        <v>3701506204301</v>
      </c>
      <c r="E49" s="244">
        <f>'2) Sacs à dos + bananes'!G44</f>
        <v>0</v>
      </c>
    </row>
    <row r="50" spans="2:5" x14ac:dyDescent="0.2">
      <c r="C50" s="43" t="s">
        <v>263</v>
      </c>
      <c r="D50" s="13">
        <v>3701506203892</v>
      </c>
      <c r="E50" s="244">
        <f>'2) Sacs à dos + bananes'!G45</f>
        <v>0</v>
      </c>
    </row>
    <row r="51" spans="2:5" x14ac:dyDescent="0.2">
      <c r="C51" s="43" t="s">
        <v>264</v>
      </c>
      <c r="D51" s="13">
        <v>3701506204196</v>
      </c>
      <c r="E51" s="244">
        <f>'2) Sacs à dos + bananes'!G46</f>
        <v>0</v>
      </c>
    </row>
    <row r="52" spans="2:5" x14ac:dyDescent="0.2">
      <c r="C52" s="43" t="s">
        <v>265</v>
      </c>
      <c r="D52" s="13">
        <v>3701506203984</v>
      </c>
      <c r="E52" s="244">
        <f>'2) Sacs à dos + bananes'!G47</f>
        <v>0</v>
      </c>
    </row>
    <row r="53" spans="2:5" x14ac:dyDescent="0.2">
      <c r="C53" s="43" t="s">
        <v>266</v>
      </c>
      <c r="D53" s="13">
        <v>3701506204042</v>
      </c>
      <c r="E53" s="244">
        <f>'2) Sacs à dos + bananes'!G48</f>
        <v>0</v>
      </c>
    </row>
    <row r="54" spans="2:5" x14ac:dyDescent="0.2">
      <c r="C54" s="43" t="s">
        <v>267</v>
      </c>
      <c r="D54" s="13">
        <v>3701506204325</v>
      </c>
      <c r="E54" s="244">
        <f>'2) Sacs à dos + bananes'!G49</f>
        <v>0</v>
      </c>
    </row>
    <row r="55" spans="2:5" x14ac:dyDescent="0.2">
      <c r="C55" s="43" t="s">
        <v>268</v>
      </c>
      <c r="D55" s="13">
        <v>3701506204356</v>
      </c>
      <c r="E55" s="244">
        <f>'2) Sacs à dos + bananes'!G50</f>
        <v>0</v>
      </c>
    </row>
    <row r="56" spans="2:5" x14ac:dyDescent="0.2">
      <c r="C56" s="43" t="s">
        <v>269</v>
      </c>
      <c r="D56" s="13">
        <v>3701506203953</v>
      </c>
      <c r="E56" s="244">
        <f>'2) Sacs à dos + bananes'!G51</f>
        <v>0</v>
      </c>
    </row>
    <row r="57" spans="2:5" x14ac:dyDescent="0.2">
      <c r="C57" s="43" t="s">
        <v>271</v>
      </c>
      <c r="D57" s="13">
        <v>3701506204059</v>
      </c>
      <c r="E57" s="244">
        <f>'2) Sacs à dos + bananes'!G52</f>
        <v>0</v>
      </c>
    </row>
    <row r="58" spans="2:5" x14ac:dyDescent="0.2">
      <c r="C58" s="43" t="s">
        <v>272</v>
      </c>
      <c r="D58" s="13">
        <v>3701506203922</v>
      </c>
      <c r="E58" s="244">
        <f>'2) Sacs à dos + bananes'!G53</f>
        <v>0</v>
      </c>
    </row>
    <row r="59" spans="2:5" x14ac:dyDescent="0.2">
      <c r="B59" s="9" t="s">
        <v>513</v>
      </c>
      <c r="C59" s="43" t="s">
        <v>262</v>
      </c>
      <c r="D59" s="13">
        <v>3701506204370</v>
      </c>
      <c r="E59" s="244">
        <f>'2) Sacs à dos + bananes'!G56</f>
        <v>0</v>
      </c>
    </row>
    <row r="60" spans="2:5" x14ac:dyDescent="0.2">
      <c r="C60" s="43" t="s">
        <v>270</v>
      </c>
      <c r="D60" s="13">
        <v>3701506204400</v>
      </c>
      <c r="E60" s="244">
        <f>'2) Sacs à dos + bananes'!G57</f>
        <v>0</v>
      </c>
    </row>
    <row r="61" spans="2:5" x14ac:dyDescent="0.2">
      <c r="C61" s="43" t="s">
        <v>263</v>
      </c>
      <c r="D61" s="13">
        <v>3701506204004</v>
      </c>
      <c r="E61" s="244">
        <f>'2) Sacs à dos + bananes'!G58</f>
        <v>0</v>
      </c>
    </row>
    <row r="62" spans="2:5" x14ac:dyDescent="0.2">
      <c r="C62" s="43" t="s">
        <v>264</v>
      </c>
      <c r="D62" s="13">
        <v>3701506204134</v>
      </c>
      <c r="E62" s="244">
        <f>'2) Sacs à dos + bananes'!G59</f>
        <v>0</v>
      </c>
    </row>
    <row r="63" spans="2:5" x14ac:dyDescent="0.2">
      <c r="C63" s="43" t="s">
        <v>265</v>
      </c>
      <c r="D63" s="13">
        <v>3701506204219</v>
      </c>
      <c r="E63" s="244">
        <f>'2) Sacs à dos + bananes'!G60</f>
        <v>0</v>
      </c>
    </row>
    <row r="64" spans="2:5" x14ac:dyDescent="0.2">
      <c r="C64" s="43" t="s">
        <v>266</v>
      </c>
      <c r="D64" s="13">
        <v>3701506204240</v>
      </c>
      <c r="E64" s="244">
        <f>'2) Sacs à dos + bananes'!G61</f>
        <v>0</v>
      </c>
    </row>
    <row r="65" spans="2:5" x14ac:dyDescent="0.2">
      <c r="C65" s="43" t="s">
        <v>267</v>
      </c>
      <c r="D65" s="13">
        <v>3701506204110</v>
      </c>
      <c r="E65" s="244">
        <f>'2) Sacs à dos + bananes'!G62</f>
        <v>0</v>
      </c>
    </row>
    <row r="66" spans="2:5" x14ac:dyDescent="0.2">
      <c r="C66" s="43" t="s">
        <v>268</v>
      </c>
      <c r="D66" s="13">
        <v>3701506204202</v>
      </c>
      <c r="E66" s="244">
        <f>'2) Sacs à dos + bananes'!G63</f>
        <v>0</v>
      </c>
    </row>
    <row r="67" spans="2:5" x14ac:dyDescent="0.2">
      <c r="C67" s="43" t="s">
        <v>269</v>
      </c>
      <c r="D67" s="13">
        <v>3701506204011</v>
      </c>
      <c r="E67" s="244">
        <f>'2) Sacs à dos + bananes'!G64</f>
        <v>0</v>
      </c>
    </row>
    <row r="68" spans="2:5" x14ac:dyDescent="0.2">
      <c r="C68" s="43" t="s">
        <v>271</v>
      </c>
      <c r="D68" s="13">
        <v>3701506204271</v>
      </c>
      <c r="E68" s="244">
        <f>'2) Sacs à dos + bananes'!G65</f>
        <v>0</v>
      </c>
    </row>
    <row r="69" spans="2:5" x14ac:dyDescent="0.2">
      <c r="C69" s="43" t="s">
        <v>272</v>
      </c>
      <c r="D69" s="13">
        <v>3701506204318</v>
      </c>
      <c r="E69" s="244">
        <f>'2) Sacs à dos + bananes'!G66</f>
        <v>0</v>
      </c>
    </row>
    <row r="70" spans="2:5" x14ac:dyDescent="0.2">
      <c r="B70" s="9" t="s">
        <v>514</v>
      </c>
      <c r="C70" s="43" t="s">
        <v>4</v>
      </c>
      <c r="D70" s="13">
        <v>3770012497484</v>
      </c>
      <c r="E70" s="244">
        <f>'3) Housses + pochettes'!G5</f>
        <v>0</v>
      </c>
    </row>
    <row r="71" spans="2:5" x14ac:dyDescent="0.2">
      <c r="C71" s="43" t="s">
        <v>6</v>
      </c>
      <c r="D71" s="13">
        <v>3770012497200</v>
      </c>
      <c r="E71" s="244">
        <f>'3) Housses + pochettes'!G6</f>
        <v>0</v>
      </c>
    </row>
    <row r="72" spans="2:5" x14ac:dyDescent="0.2">
      <c r="C72" s="43" t="s">
        <v>8</v>
      </c>
      <c r="D72" s="13">
        <v>3770012497194</v>
      </c>
      <c r="E72" s="244">
        <f>'3) Housses + pochettes'!G7</f>
        <v>0</v>
      </c>
    </row>
    <row r="73" spans="2:5" x14ac:dyDescent="0.2">
      <c r="C73" s="43" t="s">
        <v>10</v>
      </c>
      <c r="D73" s="13">
        <v>3770012497170</v>
      </c>
      <c r="E73" s="244">
        <f>'3) Housses + pochettes'!G8</f>
        <v>0</v>
      </c>
    </row>
    <row r="74" spans="2:5" x14ac:dyDescent="0.2">
      <c r="C74" s="43" t="s">
        <v>12</v>
      </c>
      <c r="D74" s="13">
        <v>3770012497187</v>
      </c>
      <c r="E74" s="244">
        <f>'3) Housses + pochettes'!G9</f>
        <v>0</v>
      </c>
    </row>
    <row r="75" spans="2:5" x14ac:dyDescent="0.2">
      <c r="C75" s="43" t="s">
        <v>14</v>
      </c>
      <c r="D75" s="13">
        <v>3770012497163</v>
      </c>
      <c r="E75" s="244">
        <f>'3) Housses + pochettes'!G10</f>
        <v>0</v>
      </c>
    </row>
    <row r="76" spans="2:5" x14ac:dyDescent="0.2">
      <c r="C76" s="43" t="s">
        <v>57</v>
      </c>
      <c r="D76" s="13">
        <v>3701506200204</v>
      </c>
      <c r="E76" s="244">
        <f>'3) Housses + pochettes'!G11</f>
        <v>0</v>
      </c>
    </row>
    <row r="77" spans="2:5" x14ac:dyDescent="0.2">
      <c r="C77" s="43" t="s">
        <v>61</v>
      </c>
      <c r="D77" s="13">
        <v>3701506200150</v>
      </c>
      <c r="E77" s="244">
        <f>'3) Housses + pochettes'!G12</f>
        <v>0</v>
      </c>
    </row>
    <row r="78" spans="2:5" x14ac:dyDescent="0.2">
      <c r="C78" s="43" t="s">
        <v>87</v>
      </c>
      <c r="D78" s="13">
        <v>3701506201164</v>
      </c>
      <c r="E78" s="244">
        <f>'3) Housses + pochettes'!G13</f>
        <v>0</v>
      </c>
    </row>
    <row r="79" spans="2:5" x14ac:dyDescent="0.2">
      <c r="C79" s="43" t="s">
        <v>118</v>
      </c>
      <c r="D79" s="13">
        <v>3701506201133</v>
      </c>
      <c r="E79" s="244">
        <f>'3) Housses + pochettes'!G14</f>
        <v>0</v>
      </c>
    </row>
    <row r="80" spans="2:5" x14ac:dyDescent="0.2">
      <c r="C80" s="43" t="s">
        <v>123</v>
      </c>
      <c r="D80" s="13">
        <v>3701506201737</v>
      </c>
      <c r="E80" s="244">
        <f>'3) Housses + pochettes'!G15</f>
        <v>0</v>
      </c>
    </row>
    <row r="81" spans="2:5" x14ac:dyDescent="0.2">
      <c r="C81" s="43" t="s">
        <v>124</v>
      </c>
      <c r="D81" s="13">
        <v>3701506201706</v>
      </c>
      <c r="E81" s="244">
        <f>'3) Housses + pochettes'!G16</f>
        <v>0</v>
      </c>
    </row>
    <row r="82" spans="2:5" x14ac:dyDescent="0.2">
      <c r="C82" s="43" t="s">
        <v>245</v>
      </c>
      <c r="D82" s="13">
        <v>3701506204875</v>
      </c>
      <c r="E82" s="244">
        <f>'3) Housses + pochettes'!G17</f>
        <v>0</v>
      </c>
    </row>
    <row r="83" spans="2:5" x14ac:dyDescent="0.2">
      <c r="C83" s="43" t="s">
        <v>246</v>
      </c>
      <c r="D83" s="13">
        <v>3701506205070</v>
      </c>
      <c r="E83" s="244">
        <f>'3) Housses + pochettes'!G18</f>
        <v>0</v>
      </c>
    </row>
    <row r="84" spans="2:5" x14ac:dyDescent="0.2">
      <c r="C84" s="43" t="s">
        <v>192</v>
      </c>
      <c r="D84" s="13">
        <v>3701506205094</v>
      </c>
      <c r="E84" s="244">
        <f>'3) Housses + pochettes'!G19</f>
        <v>0</v>
      </c>
    </row>
    <row r="85" spans="2:5" x14ac:dyDescent="0.2">
      <c r="C85" s="43" t="s">
        <v>247</v>
      </c>
      <c r="D85" s="13">
        <v>3701506205377</v>
      </c>
      <c r="E85" s="244">
        <f>'3) Housses + pochettes'!G20</f>
        <v>0</v>
      </c>
    </row>
    <row r="86" spans="2:5" x14ac:dyDescent="0.2">
      <c r="B86" s="9" t="s">
        <v>515</v>
      </c>
      <c r="C86" s="43" t="s">
        <v>4</v>
      </c>
      <c r="D86" s="13">
        <v>3770012497149</v>
      </c>
      <c r="E86" s="244">
        <f>'3) Housses + pochettes'!G22</f>
        <v>0</v>
      </c>
    </row>
    <row r="87" spans="2:5" x14ac:dyDescent="0.2">
      <c r="C87" s="43" t="s">
        <v>6</v>
      </c>
      <c r="D87" s="13">
        <v>3770012497132</v>
      </c>
      <c r="E87" s="244">
        <f>'3) Housses + pochettes'!G23</f>
        <v>0</v>
      </c>
    </row>
    <row r="88" spans="2:5" x14ac:dyDescent="0.2">
      <c r="C88" s="43" t="s">
        <v>8</v>
      </c>
      <c r="D88" s="13">
        <v>3770012497125</v>
      </c>
      <c r="E88" s="244">
        <f>'3) Housses + pochettes'!G24</f>
        <v>0</v>
      </c>
    </row>
    <row r="89" spans="2:5" x14ac:dyDescent="0.2">
      <c r="C89" s="43" t="s">
        <v>10</v>
      </c>
      <c r="D89" s="13">
        <v>3770012497101</v>
      </c>
      <c r="E89" s="244">
        <f>'3) Housses + pochettes'!G25</f>
        <v>0</v>
      </c>
    </row>
    <row r="90" spans="2:5" x14ac:dyDescent="0.2">
      <c r="C90" s="43" t="s">
        <v>12</v>
      </c>
      <c r="D90" s="13">
        <v>3770012497118</v>
      </c>
      <c r="E90" s="244">
        <f>'3) Housses + pochettes'!G26</f>
        <v>0</v>
      </c>
    </row>
    <row r="91" spans="2:5" x14ac:dyDescent="0.2">
      <c r="C91" s="43" t="s">
        <v>14</v>
      </c>
      <c r="D91" s="13">
        <v>3770012497095</v>
      </c>
      <c r="E91" s="244">
        <f>'3) Housses + pochettes'!G27</f>
        <v>0</v>
      </c>
    </row>
    <row r="92" spans="2:5" x14ac:dyDescent="0.2">
      <c r="C92" s="43" t="s">
        <v>57</v>
      </c>
      <c r="D92" s="13">
        <v>3701506200143</v>
      </c>
      <c r="E92" s="244">
        <f>'3) Housses + pochettes'!G28</f>
        <v>0</v>
      </c>
    </row>
    <row r="93" spans="2:5" x14ac:dyDescent="0.2">
      <c r="C93" s="43" t="s">
        <v>62</v>
      </c>
      <c r="D93" s="13">
        <v>3701506200112</v>
      </c>
      <c r="E93" s="244">
        <f>'3) Housses + pochettes'!G29</f>
        <v>0</v>
      </c>
    </row>
    <row r="94" spans="2:5" x14ac:dyDescent="0.2">
      <c r="C94" s="43" t="s">
        <v>61</v>
      </c>
      <c r="D94" s="13">
        <v>3701506200099</v>
      </c>
      <c r="E94" s="244">
        <f>'3) Housses + pochettes'!G30</f>
        <v>0</v>
      </c>
    </row>
    <row r="95" spans="2:5" x14ac:dyDescent="0.2">
      <c r="C95" s="43" t="s">
        <v>87</v>
      </c>
      <c r="D95" s="13">
        <v>3701506201171</v>
      </c>
      <c r="E95" s="244">
        <f>'3) Housses + pochettes'!G31</f>
        <v>0</v>
      </c>
    </row>
    <row r="96" spans="2:5" x14ac:dyDescent="0.2">
      <c r="C96" s="43" t="s">
        <v>118</v>
      </c>
      <c r="D96" s="13">
        <v>3701506201140</v>
      </c>
      <c r="E96" s="244">
        <f>'3) Housses + pochettes'!G32</f>
        <v>0</v>
      </c>
    </row>
    <row r="97" spans="2:5" x14ac:dyDescent="0.2">
      <c r="C97" s="43" t="s">
        <v>123</v>
      </c>
      <c r="D97" s="13">
        <v>3701506201720</v>
      </c>
      <c r="E97" s="244">
        <f>'3) Housses + pochettes'!G33</f>
        <v>0</v>
      </c>
    </row>
    <row r="98" spans="2:5" x14ac:dyDescent="0.2">
      <c r="C98" s="43" t="s">
        <v>124</v>
      </c>
      <c r="D98" s="13">
        <v>3701506201690</v>
      </c>
      <c r="E98" s="244">
        <f>'3) Housses + pochettes'!G34</f>
        <v>0</v>
      </c>
    </row>
    <row r="99" spans="2:5" x14ac:dyDescent="0.2">
      <c r="C99" s="43" t="s">
        <v>245</v>
      </c>
      <c r="D99" s="13">
        <v>3701506204820</v>
      </c>
      <c r="E99" s="244">
        <f>'3) Housses + pochettes'!G35</f>
        <v>0</v>
      </c>
    </row>
    <row r="100" spans="2:5" x14ac:dyDescent="0.2">
      <c r="C100" s="43" t="s">
        <v>246</v>
      </c>
      <c r="D100" s="13">
        <v>3701506205056</v>
      </c>
      <c r="E100" s="244">
        <f>'3) Housses + pochettes'!G36</f>
        <v>0</v>
      </c>
    </row>
    <row r="101" spans="2:5" x14ac:dyDescent="0.2">
      <c r="C101" s="43" t="s">
        <v>192</v>
      </c>
      <c r="D101" s="13">
        <v>3701506205278</v>
      </c>
      <c r="E101" s="244">
        <f>'3) Housses + pochettes'!G37</f>
        <v>0</v>
      </c>
    </row>
    <row r="102" spans="2:5" x14ac:dyDescent="0.2">
      <c r="C102" s="43" t="s">
        <v>247</v>
      </c>
      <c r="D102" s="13">
        <v>3701506201669</v>
      </c>
      <c r="E102" s="244">
        <f>'3) Housses + pochettes'!G38</f>
        <v>0</v>
      </c>
    </row>
    <row r="103" spans="2:5" x14ac:dyDescent="0.2">
      <c r="B103" s="9" t="s">
        <v>516</v>
      </c>
      <c r="C103" s="43" t="s">
        <v>4</v>
      </c>
      <c r="D103" s="13">
        <v>3770012497071</v>
      </c>
      <c r="E103" s="244">
        <f>'3) Housses + pochettes'!G40</f>
        <v>0</v>
      </c>
    </row>
    <row r="104" spans="2:5" x14ac:dyDescent="0.2">
      <c r="C104" s="43" t="s">
        <v>6</v>
      </c>
      <c r="D104" s="13">
        <v>3770012497064</v>
      </c>
      <c r="E104" s="244">
        <f>'3) Housses + pochettes'!G41</f>
        <v>0</v>
      </c>
    </row>
    <row r="105" spans="2:5" x14ac:dyDescent="0.2">
      <c r="C105" s="43" t="s">
        <v>8</v>
      </c>
      <c r="D105" s="13">
        <v>3770012497057</v>
      </c>
      <c r="E105" s="244">
        <f>'3) Housses + pochettes'!G42</f>
        <v>0</v>
      </c>
    </row>
    <row r="106" spans="2:5" x14ac:dyDescent="0.2">
      <c r="C106" s="43" t="s">
        <v>10</v>
      </c>
      <c r="D106" s="13">
        <v>3770012497477</v>
      </c>
      <c r="E106" s="244">
        <f>'3) Housses + pochettes'!G43</f>
        <v>0</v>
      </c>
    </row>
    <row r="107" spans="2:5" x14ac:dyDescent="0.2">
      <c r="C107" s="43" t="s">
        <v>12</v>
      </c>
      <c r="D107" s="13">
        <v>3770012497040</v>
      </c>
      <c r="E107" s="244">
        <f>'3) Housses + pochettes'!G44</f>
        <v>0</v>
      </c>
    </row>
    <row r="108" spans="2:5" x14ac:dyDescent="0.2">
      <c r="C108" s="43" t="s">
        <v>14</v>
      </c>
      <c r="D108" s="13">
        <v>3770012497453</v>
      </c>
      <c r="E108" s="244">
        <f>'3) Housses + pochettes'!G45</f>
        <v>0</v>
      </c>
    </row>
    <row r="109" spans="2:5" x14ac:dyDescent="0.2">
      <c r="C109" s="43" t="s">
        <v>57</v>
      </c>
      <c r="D109" s="13">
        <v>3701506200082</v>
      </c>
      <c r="E109" s="244">
        <f>'3) Housses + pochettes'!G46</f>
        <v>0</v>
      </c>
    </row>
    <row r="110" spans="2:5" x14ac:dyDescent="0.2">
      <c r="C110" s="43" t="s">
        <v>60</v>
      </c>
      <c r="D110" s="13">
        <v>3701506200075</v>
      </c>
      <c r="E110" s="244">
        <f>'3) Housses + pochettes'!G47</f>
        <v>0</v>
      </c>
    </row>
    <row r="111" spans="2:5" x14ac:dyDescent="0.2">
      <c r="C111" s="43" t="s">
        <v>58</v>
      </c>
      <c r="D111" s="13">
        <v>3701506200068</v>
      </c>
      <c r="E111" s="244">
        <f>'3) Housses + pochettes'!G48</f>
        <v>0</v>
      </c>
    </row>
    <row r="112" spans="2:5" x14ac:dyDescent="0.2">
      <c r="C112" s="43" t="s">
        <v>62</v>
      </c>
      <c r="D112" s="13">
        <v>3701506200051</v>
      </c>
      <c r="E112" s="244">
        <f>'3) Housses + pochettes'!G49</f>
        <v>0</v>
      </c>
    </row>
    <row r="113" spans="2:5" x14ac:dyDescent="0.2">
      <c r="C113" s="43" t="s">
        <v>61</v>
      </c>
      <c r="D113" s="13">
        <v>3701506200037</v>
      </c>
      <c r="E113" s="244">
        <f>'3) Housses + pochettes'!G50</f>
        <v>0</v>
      </c>
    </row>
    <row r="114" spans="2:5" x14ac:dyDescent="0.2">
      <c r="C114" s="43" t="s">
        <v>87</v>
      </c>
      <c r="D114" s="13">
        <v>3701506201157</v>
      </c>
      <c r="E114" s="244">
        <f>'3) Housses + pochettes'!G51</f>
        <v>0</v>
      </c>
    </row>
    <row r="115" spans="2:5" x14ac:dyDescent="0.2">
      <c r="C115" s="43" t="s">
        <v>118</v>
      </c>
      <c r="D115" s="13">
        <v>3701506201126</v>
      </c>
      <c r="E115" s="244">
        <f>'3) Housses + pochettes'!G52</f>
        <v>0</v>
      </c>
    </row>
    <row r="116" spans="2:5" x14ac:dyDescent="0.2">
      <c r="C116" s="43" t="s">
        <v>124</v>
      </c>
      <c r="D116" s="13">
        <v>3701506201683</v>
      </c>
      <c r="E116" s="244">
        <f>'3) Housses + pochettes'!G53</f>
        <v>0</v>
      </c>
    </row>
    <row r="117" spans="2:5" x14ac:dyDescent="0.2">
      <c r="C117" s="43" t="s">
        <v>245</v>
      </c>
      <c r="D117" s="13">
        <v>3701506204899</v>
      </c>
      <c r="E117" s="244">
        <f>'3) Housses + pochettes'!G54</f>
        <v>0</v>
      </c>
    </row>
    <row r="118" spans="2:5" x14ac:dyDescent="0.2">
      <c r="C118" s="43" t="s">
        <v>246</v>
      </c>
      <c r="D118" s="13">
        <v>3701506205216</v>
      </c>
      <c r="E118" s="244">
        <f>'3) Housses + pochettes'!G55</f>
        <v>0</v>
      </c>
    </row>
    <row r="119" spans="2:5" x14ac:dyDescent="0.2">
      <c r="C119" s="43" t="s">
        <v>192</v>
      </c>
      <c r="D119" s="13">
        <v>3701506204882</v>
      </c>
      <c r="E119" s="244">
        <f>'3) Housses + pochettes'!G56</f>
        <v>0</v>
      </c>
    </row>
    <row r="120" spans="2:5" x14ac:dyDescent="0.2">
      <c r="C120" s="43" t="s">
        <v>247</v>
      </c>
      <c r="D120" s="13">
        <v>3701506202116</v>
      </c>
      <c r="E120" s="244">
        <f>'3) Housses + pochettes'!G57</f>
        <v>0</v>
      </c>
    </row>
    <row r="121" spans="2:5" x14ac:dyDescent="0.2">
      <c r="B121" s="9" t="s">
        <v>517</v>
      </c>
      <c r="C121" s="43" t="s">
        <v>45</v>
      </c>
      <c r="D121" s="13">
        <v>3770012497903</v>
      </c>
      <c r="E121" s="244">
        <f>'3) Housses + pochettes'!G60</f>
        <v>0</v>
      </c>
    </row>
    <row r="122" spans="2:5" x14ac:dyDescent="0.2">
      <c r="C122" s="43" t="s">
        <v>43</v>
      </c>
      <c r="D122" s="13">
        <v>3770012497897</v>
      </c>
      <c r="E122" s="244">
        <f>'3) Housses + pochettes'!G61</f>
        <v>0</v>
      </c>
    </row>
    <row r="123" spans="2:5" x14ac:dyDescent="0.2">
      <c r="C123" s="43" t="s">
        <v>48</v>
      </c>
      <c r="D123" s="13">
        <v>3770012497873</v>
      </c>
      <c r="E123" s="244">
        <f>'3) Housses + pochettes'!G62</f>
        <v>0</v>
      </c>
    </row>
    <row r="124" spans="2:5" x14ac:dyDescent="0.2">
      <c r="C124" s="43" t="s">
        <v>45</v>
      </c>
      <c r="D124" s="13">
        <v>3770012497866</v>
      </c>
      <c r="E124" s="244">
        <f>'3) Housses + pochettes'!G64</f>
        <v>0</v>
      </c>
    </row>
    <row r="125" spans="2:5" x14ac:dyDescent="0.2">
      <c r="C125" s="43" t="s">
        <v>43</v>
      </c>
      <c r="D125" s="13">
        <v>3770012497859</v>
      </c>
      <c r="E125" s="244">
        <f>'3) Housses + pochettes'!G65</f>
        <v>0</v>
      </c>
    </row>
    <row r="126" spans="2:5" x14ac:dyDescent="0.2">
      <c r="C126" s="43" t="s">
        <v>48</v>
      </c>
      <c r="D126" s="13">
        <v>3770012497835</v>
      </c>
      <c r="E126" s="244">
        <f>'3) Housses + pochettes'!G66</f>
        <v>0</v>
      </c>
    </row>
    <row r="127" spans="2:5" x14ac:dyDescent="0.2">
      <c r="C127" s="43" t="s">
        <v>45</v>
      </c>
      <c r="D127" s="13">
        <v>3770012497828</v>
      </c>
      <c r="E127" s="244">
        <f>'3) Housses + pochettes'!G68</f>
        <v>0</v>
      </c>
    </row>
    <row r="128" spans="2:5" x14ac:dyDescent="0.2">
      <c r="C128" s="43" t="s">
        <v>43</v>
      </c>
      <c r="D128" s="13">
        <v>3770012497811</v>
      </c>
      <c r="E128" s="244">
        <f>'3) Housses + pochettes'!G69</f>
        <v>0</v>
      </c>
    </row>
    <row r="129" spans="2:5" x14ac:dyDescent="0.2">
      <c r="C129" s="43" t="s">
        <v>48</v>
      </c>
      <c r="D129" s="13">
        <v>3770012497798</v>
      </c>
      <c r="E129" s="244">
        <f>'3) Housses + pochettes'!G70</f>
        <v>0</v>
      </c>
    </row>
    <row r="130" spans="2:5" x14ac:dyDescent="0.2">
      <c r="B130" s="9" t="s">
        <v>518</v>
      </c>
      <c r="C130" s="43" t="s">
        <v>112</v>
      </c>
      <c r="D130" s="13">
        <v>3701506201980</v>
      </c>
      <c r="E130" s="244">
        <f>'3) Housses + pochettes'!G73</f>
        <v>0</v>
      </c>
    </row>
    <row r="131" spans="2:5" x14ac:dyDescent="0.2">
      <c r="C131" s="43" t="s">
        <v>113</v>
      </c>
      <c r="D131" s="13">
        <v>3701506201973</v>
      </c>
      <c r="E131" s="244">
        <f>'3) Housses + pochettes'!G74</f>
        <v>0</v>
      </c>
    </row>
    <row r="132" spans="2:5" x14ac:dyDescent="0.2">
      <c r="C132" s="43" t="s">
        <v>114</v>
      </c>
      <c r="D132" s="13">
        <v>3701506201966</v>
      </c>
      <c r="E132" s="244">
        <f>'3) Housses + pochettes'!G75</f>
        <v>0</v>
      </c>
    </row>
    <row r="133" spans="2:5" x14ac:dyDescent="0.2">
      <c r="C133" s="43" t="s">
        <v>115</v>
      </c>
      <c r="D133" s="13">
        <v>3701506201959</v>
      </c>
      <c r="E133" s="244">
        <f>'3) Housses + pochettes'!G76</f>
        <v>0</v>
      </c>
    </row>
    <row r="134" spans="2:5" x14ac:dyDescent="0.2">
      <c r="C134" s="43" t="s">
        <v>216</v>
      </c>
      <c r="D134" s="13">
        <v>3701506204950</v>
      </c>
      <c r="E134" s="244">
        <f>'3) Housses + pochettes'!G77</f>
        <v>0</v>
      </c>
    </row>
    <row r="135" spans="2:5" x14ac:dyDescent="0.2">
      <c r="B135" s="9" t="s">
        <v>519</v>
      </c>
      <c r="C135" s="43" t="s">
        <v>112</v>
      </c>
      <c r="D135" s="13">
        <v>3701506201942</v>
      </c>
      <c r="E135" s="244">
        <f>'3) Housses + pochettes'!G79</f>
        <v>0</v>
      </c>
    </row>
    <row r="136" spans="2:5" x14ac:dyDescent="0.2">
      <c r="C136" s="43" t="s">
        <v>113</v>
      </c>
      <c r="D136" s="13">
        <v>3701506201935</v>
      </c>
      <c r="E136" s="244">
        <f>'3) Housses + pochettes'!G80</f>
        <v>0</v>
      </c>
    </row>
    <row r="137" spans="2:5" x14ac:dyDescent="0.2">
      <c r="C137" s="43" t="s">
        <v>114</v>
      </c>
      <c r="D137" s="13">
        <v>3701506202666</v>
      </c>
      <c r="E137" s="244">
        <f>'3) Housses + pochettes'!G81</f>
        <v>0</v>
      </c>
    </row>
    <row r="138" spans="2:5" x14ac:dyDescent="0.2">
      <c r="C138" s="43" t="s">
        <v>115</v>
      </c>
      <c r="D138" s="13">
        <v>3701506202659</v>
      </c>
      <c r="E138" s="244">
        <f>'3) Housses + pochettes'!G82</f>
        <v>0</v>
      </c>
    </row>
    <row r="139" spans="2:5" x14ac:dyDescent="0.2">
      <c r="C139" s="43" t="s">
        <v>216</v>
      </c>
      <c r="D139" s="13">
        <v>3701506204837</v>
      </c>
      <c r="E139" s="244">
        <f>'3) Housses + pochettes'!G83</f>
        <v>0</v>
      </c>
    </row>
    <row r="140" spans="2:5" x14ac:dyDescent="0.2">
      <c r="B140" s="9" t="s">
        <v>520</v>
      </c>
      <c r="C140" s="43" t="s">
        <v>112</v>
      </c>
      <c r="D140" s="13">
        <v>3701506204974</v>
      </c>
      <c r="E140" s="244">
        <f>'3) Housses + pochettes'!G85</f>
        <v>0</v>
      </c>
    </row>
    <row r="141" spans="2:5" x14ac:dyDescent="0.2">
      <c r="C141" s="43" t="s">
        <v>113</v>
      </c>
      <c r="D141" s="13">
        <v>3701506205384</v>
      </c>
      <c r="E141" s="244">
        <f>'3) Housses + pochettes'!G86</f>
        <v>0</v>
      </c>
    </row>
    <row r="142" spans="2:5" x14ac:dyDescent="0.2">
      <c r="C142" s="43" t="s">
        <v>216</v>
      </c>
      <c r="D142" s="13">
        <v>3701506205247</v>
      </c>
      <c r="E142" s="244">
        <f>'3) Housses + pochettes'!G87</f>
        <v>0</v>
      </c>
    </row>
    <row r="143" spans="2:5" x14ac:dyDescent="0.2">
      <c r="B143" s="9" t="s">
        <v>521</v>
      </c>
      <c r="C143" s="43" t="s">
        <v>112</v>
      </c>
      <c r="D143" s="13">
        <v>3701506201928</v>
      </c>
      <c r="E143" s="244">
        <f>'3) Housses + pochettes'!G89</f>
        <v>0</v>
      </c>
    </row>
    <row r="144" spans="2:5" x14ac:dyDescent="0.2">
      <c r="C144" s="43" t="s">
        <v>113</v>
      </c>
      <c r="D144" s="13">
        <v>3701506201911</v>
      </c>
      <c r="E144" s="244">
        <f>'3) Housses + pochettes'!G90</f>
        <v>0</v>
      </c>
    </row>
    <row r="145" spans="2:5" x14ac:dyDescent="0.2">
      <c r="C145" s="43" t="s">
        <v>114</v>
      </c>
      <c r="D145" s="13">
        <v>3701506202642</v>
      </c>
      <c r="E145" s="244">
        <f>'3) Housses + pochettes'!G91</f>
        <v>0</v>
      </c>
    </row>
    <row r="146" spans="2:5" x14ac:dyDescent="0.2">
      <c r="C146" s="43" t="s">
        <v>115</v>
      </c>
      <c r="D146" s="13">
        <v>3701506202635</v>
      </c>
      <c r="E146" s="244">
        <f>'3) Housses + pochettes'!G92</f>
        <v>0</v>
      </c>
    </row>
    <row r="147" spans="2:5" x14ac:dyDescent="0.2">
      <c r="C147" s="43" t="s">
        <v>216</v>
      </c>
      <c r="D147" s="13">
        <v>3701506204851</v>
      </c>
      <c r="E147" s="244">
        <f>'3) Housses + pochettes'!G93</f>
        <v>0</v>
      </c>
    </row>
    <row r="148" spans="2:5" x14ac:dyDescent="0.2">
      <c r="B148" s="9" t="s">
        <v>524</v>
      </c>
      <c r="C148" s="43" t="s">
        <v>112</v>
      </c>
      <c r="D148" s="201">
        <v>3701506204967</v>
      </c>
      <c r="E148" s="244">
        <f>'3) Housses + pochettes'!G96</f>
        <v>0</v>
      </c>
    </row>
    <row r="149" spans="2:5" x14ac:dyDescent="0.2">
      <c r="C149" s="43" t="s">
        <v>113</v>
      </c>
      <c r="D149" s="201">
        <v>3701506204936</v>
      </c>
      <c r="E149" s="244">
        <f>'3) Housses + pochettes'!G97</f>
        <v>0</v>
      </c>
    </row>
    <row r="150" spans="2:5" x14ac:dyDescent="0.2">
      <c r="C150" s="43" t="s">
        <v>235</v>
      </c>
      <c r="D150" s="201">
        <v>3701506205131</v>
      </c>
      <c r="E150" s="244">
        <f>'3) Housses + pochettes'!G98</f>
        <v>0</v>
      </c>
    </row>
    <row r="151" spans="2:5" x14ac:dyDescent="0.2">
      <c r="C151" s="43" t="s">
        <v>236</v>
      </c>
      <c r="D151" s="201">
        <v>3701506204868</v>
      </c>
      <c r="E151" s="244">
        <f>'3) Housses + pochettes'!G99</f>
        <v>0</v>
      </c>
    </row>
    <row r="152" spans="2:5" x14ac:dyDescent="0.2">
      <c r="C152" s="43" t="s">
        <v>114</v>
      </c>
      <c r="D152" s="201">
        <v>3701506204905</v>
      </c>
      <c r="E152" s="244">
        <f>'3) Housses + pochettes'!G100</f>
        <v>0</v>
      </c>
    </row>
    <row r="153" spans="2:5" x14ac:dyDescent="0.2">
      <c r="B153" s="9" t="s">
        <v>525</v>
      </c>
      <c r="C153" s="43" t="s">
        <v>112</v>
      </c>
      <c r="D153" s="201">
        <v>3701506205032</v>
      </c>
      <c r="E153" s="244">
        <f>'3) Housses + pochettes'!G102</f>
        <v>0</v>
      </c>
    </row>
    <row r="154" spans="2:5" x14ac:dyDescent="0.2">
      <c r="C154" s="43" t="s">
        <v>113</v>
      </c>
      <c r="D154" s="201">
        <v>3701506205025</v>
      </c>
      <c r="E154" s="244">
        <f>'3) Housses + pochettes'!G103</f>
        <v>0</v>
      </c>
    </row>
    <row r="155" spans="2:5" x14ac:dyDescent="0.2">
      <c r="C155" s="43" t="s">
        <v>235</v>
      </c>
      <c r="D155" s="201">
        <v>3701506205179</v>
      </c>
      <c r="E155" s="244">
        <f>'3) Housses + pochettes'!G104</f>
        <v>0</v>
      </c>
    </row>
    <row r="156" spans="2:5" x14ac:dyDescent="0.2">
      <c r="C156" s="43" t="s">
        <v>236</v>
      </c>
      <c r="D156" s="201">
        <v>3701506205315</v>
      </c>
      <c r="E156" s="244">
        <f>'3) Housses + pochettes'!G105</f>
        <v>0</v>
      </c>
    </row>
    <row r="157" spans="2:5" x14ac:dyDescent="0.2">
      <c r="C157" s="43" t="s">
        <v>114</v>
      </c>
      <c r="D157" s="201">
        <v>3701506205391</v>
      </c>
      <c r="E157" s="244">
        <f>'3) Housses + pochettes'!G106</f>
        <v>0</v>
      </c>
    </row>
    <row r="158" spans="2:5" x14ac:dyDescent="0.2">
      <c r="B158" s="9" t="s">
        <v>526</v>
      </c>
      <c r="C158" s="43" t="s">
        <v>112</v>
      </c>
      <c r="D158" s="201">
        <v>3701506204912</v>
      </c>
      <c r="E158" s="244">
        <f>'3) Housses + pochettes'!G108</f>
        <v>0</v>
      </c>
    </row>
    <row r="159" spans="2:5" x14ac:dyDescent="0.2">
      <c r="C159" s="43" t="s">
        <v>113</v>
      </c>
      <c r="D159" s="201">
        <v>3701506204998</v>
      </c>
      <c r="E159" s="244">
        <f>'3) Housses + pochettes'!G109</f>
        <v>0</v>
      </c>
    </row>
    <row r="160" spans="2:5" x14ac:dyDescent="0.2">
      <c r="C160" s="43" t="s">
        <v>235</v>
      </c>
      <c r="D160" s="201">
        <v>3701506205346</v>
      </c>
      <c r="E160" s="244">
        <f>'3) Housses + pochettes'!G110</f>
        <v>0</v>
      </c>
    </row>
    <row r="161" spans="2:5" x14ac:dyDescent="0.2">
      <c r="C161" s="43" t="s">
        <v>236</v>
      </c>
      <c r="D161" s="201">
        <v>3701506204844</v>
      </c>
      <c r="E161" s="244">
        <f>'3) Housses + pochettes'!G111</f>
        <v>0</v>
      </c>
    </row>
    <row r="162" spans="2:5" x14ac:dyDescent="0.2">
      <c r="C162" s="43" t="s">
        <v>114</v>
      </c>
      <c r="D162" s="201">
        <v>3701506205162</v>
      </c>
      <c r="E162" s="244">
        <f>'3) Housses + pochettes'!G112</f>
        <v>0</v>
      </c>
    </row>
    <row r="163" spans="2:5" x14ac:dyDescent="0.2">
      <c r="B163" s="9" t="s">
        <v>522</v>
      </c>
      <c r="C163" s="43" t="s">
        <v>4</v>
      </c>
      <c r="D163" s="13">
        <v>3770012497712</v>
      </c>
      <c r="E163" s="244">
        <f>'3) Housses + pochettes'!G115</f>
        <v>0</v>
      </c>
    </row>
    <row r="164" spans="2:5" x14ac:dyDescent="0.2">
      <c r="C164" s="43" t="s">
        <v>6</v>
      </c>
      <c r="D164" s="13">
        <v>3770012497705</v>
      </c>
      <c r="E164" s="244">
        <f>'3) Housses + pochettes'!G116</f>
        <v>0</v>
      </c>
    </row>
    <row r="165" spans="2:5" x14ac:dyDescent="0.2">
      <c r="C165" s="43" t="s">
        <v>8</v>
      </c>
      <c r="D165" s="13">
        <v>3770012497767</v>
      </c>
      <c r="E165" s="244">
        <f>'3) Housses + pochettes'!G117</f>
        <v>0</v>
      </c>
    </row>
    <row r="166" spans="2:5" x14ac:dyDescent="0.2">
      <c r="C166" s="43" t="s">
        <v>10</v>
      </c>
      <c r="D166" s="13">
        <v>3770012497699</v>
      </c>
      <c r="E166" s="244">
        <f>'3) Housses + pochettes'!G118</f>
        <v>0</v>
      </c>
    </row>
    <row r="167" spans="2:5" x14ac:dyDescent="0.2">
      <c r="C167" s="43" t="s">
        <v>14</v>
      </c>
      <c r="D167" s="13">
        <v>3770012497682</v>
      </c>
      <c r="E167" s="244">
        <f>'3) Housses + pochettes'!G119</f>
        <v>0</v>
      </c>
    </row>
    <row r="168" spans="2:5" x14ac:dyDescent="0.2">
      <c r="C168" s="43" t="s">
        <v>60</v>
      </c>
      <c r="D168" s="13">
        <v>3701506200013</v>
      </c>
      <c r="E168" s="244">
        <f>'3) Housses + pochettes'!G120</f>
        <v>0</v>
      </c>
    </row>
    <row r="169" spans="2:5" x14ac:dyDescent="0.2">
      <c r="C169" s="43" t="s">
        <v>58</v>
      </c>
      <c r="D169" s="13">
        <v>3701506200006</v>
      </c>
      <c r="E169" s="244">
        <f>'3) Housses + pochettes'!G121</f>
        <v>0</v>
      </c>
    </row>
    <row r="170" spans="2:5" x14ac:dyDescent="0.2">
      <c r="C170" s="43" t="s">
        <v>62</v>
      </c>
      <c r="D170" s="13">
        <v>3770012497996</v>
      </c>
      <c r="E170" s="244">
        <f>'3) Housses + pochettes'!G122</f>
        <v>0</v>
      </c>
    </row>
    <row r="171" spans="2:5" x14ac:dyDescent="0.2">
      <c r="C171" s="43" t="s">
        <v>59</v>
      </c>
      <c r="D171" s="13">
        <v>3770012497989</v>
      </c>
      <c r="E171" s="244">
        <f>'3) Housses + pochettes'!G123</f>
        <v>0</v>
      </c>
    </row>
    <row r="172" spans="2:5" x14ac:dyDescent="0.2">
      <c r="C172" s="43" t="s">
        <v>61</v>
      </c>
      <c r="D172" s="13">
        <v>3770012497972</v>
      </c>
      <c r="E172" s="244">
        <f>'3) Housses + pochettes'!G124</f>
        <v>0</v>
      </c>
    </row>
    <row r="173" spans="2:5" x14ac:dyDescent="0.2">
      <c r="C173" s="43" t="s">
        <v>91</v>
      </c>
      <c r="D173" s="13">
        <v>3701506202086</v>
      </c>
      <c r="E173" s="244">
        <f>'3) Housses + pochettes'!G125</f>
        <v>0</v>
      </c>
    </row>
    <row r="174" spans="2:5" x14ac:dyDescent="0.2">
      <c r="C174" s="43" t="s">
        <v>123</v>
      </c>
      <c r="D174" s="204">
        <v>3701506201768</v>
      </c>
      <c r="E174" s="244">
        <f>'3) Housses + pochettes'!G126</f>
        <v>0</v>
      </c>
    </row>
    <row r="175" spans="2:5" x14ac:dyDescent="0.2">
      <c r="C175" s="43" t="s">
        <v>124</v>
      </c>
      <c r="D175" s="204">
        <v>3701506201744</v>
      </c>
      <c r="E175" s="244">
        <f>'3) Housses + pochettes'!G127</f>
        <v>0</v>
      </c>
    </row>
    <row r="176" spans="2:5" x14ac:dyDescent="0.2">
      <c r="B176" s="9" t="s">
        <v>523</v>
      </c>
      <c r="C176" s="43" t="s">
        <v>4</v>
      </c>
      <c r="D176" s="13">
        <v>3770012497750</v>
      </c>
      <c r="E176" s="244">
        <f>'3) Housses + pochettes'!G129</f>
        <v>0</v>
      </c>
    </row>
    <row r="177" spans="2:5" x14ac:dyDescent="0.2">
      <c r="C177" s="43" t="s">
        <v>6</v>
      </c>
      <c r="D177" s="13">
        <v>3770012497743</v>
      </c>
      <c r="E177" s="244">
        <f>'3) Housses + pochettes'!G130</f>
        <v>0</v>
      </c>
    </row>
    <row r="178" spans="2:5" x14ac:dyDescent="0.2">
      <c r="C178" s="43" t="s">
        <v>8</v>
      </c>
      <c r="D178" s="13">
        <v>3770012497774</v>
      </c>
      <c r="E178" s="244">
        <f>'3) Housses + pochettes'!G131</f>
        <v>0</v>
      </c>
    </row>
    <row r="179" spans="2:5" x14ac:dyDescent="0.2">
      <c r="C179" s="43" t="s">
        <v>10</v>
      </c>
      <c r="D179" s="13">
        <v>3770012497736</v>
      </c>
      <c r="E179" s="244">
        <f>'3) Housses + pochettes'!G132</f>
        <v>0</v>
      </c>
    </row>
    <row r="180" spans="2:5" x14ac:dyDescent="0.2">
      <c r="C180" s="43" t="s">
        <v>14</v>
      </c>
      <c r="D180" s="13">
        <v>3770012497729</v>
      </c>
      <c r="E180" s="244">
        <f>'3) Housses + pochettes'!G133</f>
        <v>0</v>
      </c>
    </row>
    <row r="181" spans="2:5" x14ac:dyDescent="0.2">
      <c r="C181" s="43" t="s">
        <v>60</v>
      </c>
      <c r="D181" s="13">
        <v>3770012497958</v>
      </c>
      <c r="E181" s="244">
        <f>'3) Housses + pochettes'!G134</f>
        <v>0</v>
      </c>
    </row>
    <row r="182" spans="2:5" x14ac:dyDescent="0.2">
      <c r="C182" s="43" t="s">
        <v>58</v>
      </c>
      <c r="D182" s="13">
        <v>3770012497941</v>
      </c>
      <c r="E182" s="244">
        <f>'3) Housses + pochettes'!G135</f>
        <v>0</v>
      </c>
    </row>
    <row r="183" spans="2:5" x14ac:dyDescent="0.2">
      <c r="C183" s="43" t="s">
        <v>62</v>
      </c>
      <c r="D183" s="13">
        <v>3770012497934</v>
      </c>
      <c r="E183" s="244">
        <f>'3) Housses + pochettes'!G136</f>
        <v>0</v>
      </c>
    </row>
    <row r="184" spans="2:5" x14ac:dyDescent="0.2">
      <c r="C184" s="43" t="s">
        <v>59</v>
      </c>
      <c r="D184" s="13">
        <v>3770012497927</v>
      </c>
      <c r="E184" s="244">
        <f>'3) Housses + pochettes'!G137</f>
        <v>0</v>
      </c>
    </row>
    <row r="185" spans="2:5" x14ac:dyDescent="0.2">
      <c r="C185" s="43" t="s">
        <v>61</v>
      </c>
      <c r="D185" s="13">
        <v>3770012497910</v>
      </c>
      <c r="E185" s="244">
        <f>'3) Housses + pochettes'!G138</f>
        <v>0</v>
      </c>
    </row>
    <row r="186" spans="2:5" x14ac:dyDescent="0.2">
      <c r="C186" s="43" t="s">
        <v>91</v>
      </c>
      <c r="D186" s="13">
        <v>3701506202079</v>
      </c>
      <c r="E186" s="244">
        <f>'3) Housses + pochettes'!G139</f>
        <v>0</v>
      </c>
    </row>
    <row r="187" spans="2:5" x14ac:dyDescent="0.2">
      <c r="C187" s="43" t="s">
        <v>123</v>
      </c>
      <c r="D187" s="13">
        <v>3701506201751</v>
      </c>
      <c r="E187" s="244">
        <f>'3) Housses + pochettes'!G140</f>
        <v>0</v>
      </c>
    </row>
    <row r="188" spans="2:5" x14ac:dyDescent="0.2">
      <c r="C188" s="43" t="s">
        <v>124</v>
      </c>
      <c r="D188" s="13">
        <v>3701506201775</v>
      </c>
      <c r="E188" s="244">
        <f>'3) Housses + pochettes'!G141</f>
        <v>0</v>
      </c>
    </row>
    <row r="189" spans="2:5" x14ac:dyDescent="0.2">
      <c r="B189" s="9" t="s">
        <v>527</v>
      </c>
      <c r="C189" s="43" t="s">
        <v>472</v>
      </c>
      <c r="D189" s="13">
        <v>3701506202093</v>
      </c>
      <c r="E189" s="244">
        <f>'3) Housses + pochettes'!G144</f>
        <v>0</v>
      </c>
    </row>
    <row r="190" spans="2:5" x14ac:dyDescent="0.2">
      <c r="C190" s="43" t="s">
        <v>185</v>
      </c>
      <c r="D190" s="13">
        <v>3701506202628</v>
      </c>
      <c r="E190" s="244">
        <f>'3) Housses + pochettes'!G145</f>
        <v>0</v>
      </c>
    </row>
    <row r="191" spans="2:5" x14ac:dyDescent="0.2">
      <c r="C191" s="43" t="s">
        <v>91</v>
      </c>
      <c r="D191" s="13">
        <v>3701506202611</v>
      </c>
      <c r="E191" s="244">
        <f>'3) Housses + pochettes'!G146</f>
        <v>0</v>
      </c>
    </row>
    <row r="192" spans="2:5" x14ac:dyDescent="0.2">
      <c r="C192" s="43" t="s">
        <v>118</v>
      </c>
      <c r="D192" s="13">
        <v>3701506202604</v>
      </c>
      <c r="E192" s="244">
        <f>'3) Housses + pochettes'!G147</f>
        <v>0</v>
      </c>
    </row>
    <row r="193" spans="2:5" x14ac:dyDescent="0.2">
      <c r="B193" s="9" t="s">
        <v>528</v>
      </c>
      <c r="C193" s="188" t="s">
        <v>142</v>
      </c>
      <c r="D193" s="13">
        <v>3701506201645</v>
      </c>
      <c r="E193" s="244">
        <f>'3) Housses + pochettes'!G150</f>
        <v>0</v>
      </c>
    </row>
    <row r="194" spans="2:5" x14ac:dyDescent="0.2">
      <c r="C194" s="188" t="s">
        <v>143</v>
      </c>
      <c r="D194" s="13">
        <v>3701506201638</v>
      </c>
      <c r="E194" s="244">
        <f>'3) Housses + pochettes'!G151</f>
        <v>0</v>
      </c>
    </row>
    <row r="195" spans="2:5" x14ac:dyDescent="0.2">
      <c r="C195" s="188" t="s">
        <v>144</v>
      </c>
      <c r="D195" s="13">
        <v>3701506201621</v>
      </c>
      <c r="E195" s="244">
        <f>'3) Housses + pochettes'!G152</f>
        <v>0</v>
      </c>
    </row>
    <row r="196" spans="2:5" x14ac:dyDescent="0.2">
      <c r="C196" s="188" t="s">
        <v>145</v>
      </c>
      <c r="D196" s="13">
        <v>3701506201614</v>
      </c>
      <c r="E196" s="244">
        <f>'3) Housses + pochettes'!G153</f>
        <v>0</v>
      </c>
    </row>
    <row r="197" spans="2:5" x14ac:dyDescent="0.2">
      <c r="C197" s="188" t="s">
        <v>146</v>
      </c>
      <c r="D197" s="13">
        <v>3701506201607</v>
      </c>
      <c r="E197" s="244">
        <f>'3) Housses + pochettes'!G154</f>
        <v>0</v>
      </c>
    </row>
    <row r="198" spans="2:5" x14ac:dyDescent="0.2">
      <c r="B198" s="9" t="s">
        <v>529</v>
      </c>
      <c r="C198" s="188" t="s">
        <v>338</v>
      </c>
      <c r="D198" s="186">
        <v>3701506201843</v>
      </c>
      <c r="E198" s="14">
        <f>'4) Chaines + cordons'!G9</f>
        <v>0</v>
      </c>
    </row>
    <row r="199" spans="2:5" x14ac:dyDescent="0.2">
      <c r="C199" s="188" t="s">
        <v>340</v>
      </c>
      <c r="D199" s="186">
        <v>3701506201904</v>
      </c>
      <c r="E199" s="14">
        <f>'4) Chaines + cordons'!G10</f>
        <v>0</v>
      </c>
    </row>
    <row r="200" spans="2:5" x14ac:dyDescent="0.2">
      <c r="C200" s="188" t="s">
        <v>342</v>
      </c>
      <c r="D200" s="186">
        <v>3701506201898</v>
      </c>
      <c r="E200" s="14">
        <f>'4) Chaines + cordons'!G11</f>
        <v>0</v>
      </c>
    </row>
    <row r="201" spans="2:5" x14ac:dyDescent="0.2">
      <c r="C201" s="188" t="s">
        <v>344</v>
      </c>
      <c r="D201" s="186">
        <v>3701506201881</v>
      </c>
      <c r="E201" s="14">
        <f>'4) Chaines + cordons'!G12</f>
        <v>0</v>
      </c>
    </row>
    <row r="202" spans="2:5" x14ac:dyDescent="0.2">
      <c r="C202" s="188" t="s">
        <v>346</v>
      </c>
      <c r="D202" s="186">
        <v>3701506201874</v>
      </c>
      <c r="E202" s="14">
        <f>'4) Chaines + cordons'!G13</f>
        <v>0</v>
      </c>
    </row>
    <row r="203" spans="2:5" x14ac:dyDescent="0.2">
      <c r="C203" s="188" t="s">
        <v>348</v>
      </c>
      <c r="D203" s="186">
        <v>3701506201867</v>
      </c>
      <c r="E203" s="14">
        <f>'4) Chaines + cordons'!G14</f>
        <v>0</v>
      </c>
    </row>
    <row r="204" spans="2:5" x14ac:dyDescent="0.2">
      <c r="C204" s="188" t="s">
        <v>350</v>
      </c>
      <c r="D204" s="186">
        <v>3701506201850</v>
      </c>
      <c r="E204" s="14">
        <f>'4) Chaines + cordons'!G15</f>
        <v>0</v>
      </c>
    </row>
    <row r="205" spans="2:5" x14ac:dyDescent="0.2">
      <c r="B205" s="9" t="s">
        <v>532</v>
      </c>
      <c r="C205" s="188" t="s">
        <v>152</v>
      </c>
      <c r="D205" s="186">
        <v>3701506202048</v>
      </c>
      <c r="E205" s="14">
        <f>'4) Chaines + cordons'!G18</f>
        <v>0</v>
      </c>
    </row>
    <row r="206" spans="2:5" x14ac:dyDescent="0.2">
      <c r="C206" s="188" t="s">
        <v>355</v>
      </c>
      <c r="D206" s="186">
        <v>3701506202024</v>
      </c>
      <c r="E206" s="14">
        <f>'4) Chaines + cordons'!G19</f>
        <v>0</v>
      </c>
    </row>
    <row r="207" spans="2:5" x14ac:dyDescent="0.2">
      <c r="C207" s="188" t="s">
        <v>357</v>
      </c>
      <c r="D207" s="186">
        <v>3701506202703</v>
      </c>
      <c r="E207" s="14">
        <f>'4) Chaines + cordons'!G20</f>
        <v>0</v>
      </c>
    </row>
    <row r="208" spans="2:5" x14ac:dyDescent="0.2">
      <c r="C208" s="188" t="s">
        <v>359</v>
      </c>
      <c r="D208" s="186">
        <v>3701506202697</v>
      </c>
      <c r="E208" s="14">
        <f>'4) Chaines + cordons'!G21</f>
        <v>0</v>
      </c>
    </row>
    <row r="209" spans="2:5" x14ac:dyDescent="0.2">
      <c r="C209" s="188" t="s">
        <v>361</v>
      </c>
      <c r="D209" s="186">
        <v>3701506202680</v>
      </c>
      <c r="E209" s="14">
        <f>'4) Chaines + cordons'!G22</f>
        <v>0</v>
      </c>
    </row>
    <row r="210" spans="2:5" x14ac:dyDescent="0.2">
      <c r="C210" s="188" t="s">
        <v>363</v>
      </c>
      <c r="D210" s="186">
        <v>3701506202710</v>
      </c>
      <c r="E210" s="14">
        <f>'4) Chaines + cordons'!G23</f>
        <v>0</v>
      </c>
    </row>
    <row r="211" spans="2:5" x14ac:dyDescent="0.2">
      <c r="C211" s="188" t="s">
        <v>365</v>
      </c>
      <c r="D211" s="186">
        <v>3701506205537</v>
      </c>
      <c r="E211" s="14">
        <f>'4) Chaines + cordons'!G24</f>
        <v>0</v>
      </c>
    </row>
    <row r="212" spans="2:5" x14ac:dyDescent="0.2">
      <c r="C212" s="188" t="s">
        <v>367</v>
      </c>
      <c r="D212" s="186">
        <v>3701506205834</v>
      </c>
      <c r="E212" s="14">
        <f>'4) Chaines + cordons'!G25</f>
        <v>0</v>
      </c>
    </row>
    <row r="213" spans="2:5" x14ac:dyDescent="0.2">
      <c r="C213" s="188" t="s">
        <v>265</v>
      </c>
      <c r="D213" s="186">
        <v>3701506205759</v>
      </c>
      <c r="E213" s="14">
        <f>'4) Chaines + cordons'!G26</f>
        <v>0</v>
      </c>
    </row>
    <row r="214" spans="2:5" x14ac:dyDescent="0.2">
      <c r="C214" s="188" t="s">
        <v>372</v>
      </c>
      <c r="D214" s="186">
        <v>3701506205636</v>
      </c>
      <c r="E214" s="14">
        <f>'4) Chaines + cordons'!G27</f>
        <v>0</v>
      </c>
    </row>
    <row r="215" spans="2:5" x14ac:dyDescent="0.2">
      <c r="B215" s="9" t="s">
        <v>550</v>
      </c>
      <c r="C215" s="3" t="s">
        <v>421</v>
      </c>
      <c r="D215" s="13">
        <v>3701506205643</v>
      </c>
      <c r="E215" s="244">
        <f>'5) Coques iPhone'!G5</f>
        <v>0</v>
      </c>
    </row>
    <row r="216" spans="2:5" x14ac:dyDescent="0.2">
      <c r="C216" s="3" t="s">
        <v>422</v>
      </c>
      <c r="D216" s="13">
        <v>3701506205797</v>
      </c>
      <c r="E216" s="244">
        <f>'5) Coques iPhone'!G6</f>
        <v>0</v>
      </c>
    </row>
    <row r="217" spans="2:5" x14ac:dyDescent="0.2">
      <c r="C217" s="3" t="s">
        <v>423</v>
      </c>
      <c r="D217" s="13">
        <v>3701506205803</v>
      </c>
      <c r="E217" s="244">
        <f>'5) Coques iPhone'!G7</f>
        <v>0</v>
      </c>
    </row>
    <row r="218" spans="2:5" x14ac:dyDescent="0.2">
      <c r="C218" s="3" t="s">
        <v>424</v>
      </c>
      <c r="D218" s="13">
        <v>3701506207258</v>
      </c>
      <c r="E218" s="244">
        <f>'5) Coques iPhone'!G8</f>
        <v>0</v>
      </c>
    </row>
    <row r="219" spans="2:5" x14ac:dyDescent="0.2">
      <c r="B219" s="9" t="s">
        <v>551</v>
      </c>
      <c r="C219" s="3" t="s">
        <v>421</v>
      </c>
      <c r="D219" s="13">
        <v>3701506207197</v>
      </c>
      <c r="E219" s="244">
        <f>'5) Coques iPhone'!G9</f>
        <v>0</v>
      </c>
    </row>
    <row r="220" spans="2:5" x14ac:dyDescent="0.2">
      <c r="C220" s="3" t="s">
        <v>422</v>
      </c>
      <c r="D220" s="13">
        <v>3701506207494</v>
      </c>
      <c r="E220" s="244">
        <f>'5) Coques iPhone'!G10</f>
        <v>0</v>
      </c>
    </row>
    <row r="221" spans="2:5" x14ac:dyDescent="0.2">
      <c r="C221" s="3" t="s">
        <v>423</v>
      </c>
      <c r="D221" s="13">
        <v>3701506207791</v>
      </c>
      <c r="E221" s="244">
        <f>'5) Coques iPhone'!G11</f>
        <v>0</v>
      </c>
    </row>
    <row r="222" spans="2:5" x14ac:dyDescent="0.2">
      <c r="C222" s="3" t="s">
        <v>424</v>
      </c>
      <c r="D222" s="13">
        <v>3701506207562</v>
      </c>
      <c r="E222" s="244">
        <f>'5) Coques iPhone'!G12</f>
        <v>0</v>
      </c>
    </row>
    <row r="223" spans="2:5" x14ac:dyDescent="0.2">
      <c r="B223" s="9" t="s">
        <v>306</v>
      </c>
      <c r="C223" s="43" t="s">
        <v>533</v>
      </c>
      <c r="D223" s="13">
        <v>3701506205605</v>
      </c>
      <c r="E223" s="244">
        <f>'5) Coques iPhone'!G15</f>
        <v>0</v>
      </c>
    </row>
    <row r="224" spans="2:5" x14ac:dyDescent="0.2">
      <c r="C224" s="188" t="s">
        <v>534</v>
      </c>
      <c r="D224" s="13">
        <v>3701506205575</v>
      </c>
      <c r="E224" s="244">
        <f>'5) Coques iPhone'!G16</f>
        <v>0</v>
      </c>
    </row>
    <row r="225" spans="2:5" x14ac:dyDescent="0.2">
      <c r="C225" s="188" t="s">
        <v>342</v>
      </c>
      <c r="D225" s="13">
        <v>3701506205711</v>
      </c>
      <c r="E225" s="244">
        <f>'5) Coques iPhone'!G17</f>
        <v>0</v>
      </c>
    </row>
    <row r="226" spans="2:5" x14ac:dyDescent="0.2">
      <c r="C226" s="188" t="s">
        <v>535</v>
      </c>
      <c r="D226" s="13">
        <v>3701506205650</v>
      </c>
      <c r="E226" s="244">
        <f>'5) Coques iPhone'!G18</f>
        <v>0</v>
      </c>
    </row>
    <row r="227" spans="2:5" x14ac:dyDescent="0.2">
      <c r="C227" s="188" t="s">
        <v>152</v>
      </c>
      <c r="D227" s="13">
        <v>3701506205858</v>
      </c>
      <c r="E227" s="244">
        <f>'5) Coques iPhone'!G19</f>
        <v>0</v>
      </c>
    </row>
    <row r="228" spans="2:5" x14ac:dyDescent="0.2">
      <c r="C228" s="188" t="s">
        <v>273</v>
      </c>
      <c r="D228" s="13">
        <v>3701506205568</v>
      </c>
      <c r="E228" s="244">
        <f>'5) Coques iPhone'!G20</f>
        <v>0</v>
      </c>
    </row>
    <row r="229" spans="2:5" x14ac:dyDescent="0.2">
      <c r="C229" s="188" t="s">
        <v>274</v>
      </c>
      <c r="D229" s="13">
        <v>3701506205452</v>
      </c>
      <c r="E229" s="244">
        <f>'5) Coques iPhone'!G21</f>
        <v>0</v>
      </c>
    </row>
    <row r="230" spans="2:5" x14ac:dyDescent="0.2">
      <c r="B230" s="9" t="s">
        <v>314</v>
      </c>
      <c r="C230" s="43" t="s">
        <v>533</v>
      </c>
      <c r="D230" s="13">
        <v>3701506205698</v>
      </c>
      <c r="E230" s="244">
        <f>'5) Coques iPhone'!G23</f>
        <v>0</v>
      </c>
    </row>
    <row r="231" spans="2:5" x14ac:dyDescent="0.2">
      <c r="C231" s="188" t="s">
        <v>534</v>
      </c>
      <c r="D231" s="13">
        <v>3701506205551</v>
      </c>
      <c r="E231" s="244">
        <f>'5) Coques iPhone'!G24</f>
        <v>0</v>
      </c>
    </row>
    <row r="232" spans="2:5" x14ac:dyDescent="0.2">
      <c r="C232" s="188" t="s">
        <v>536</v>
      </c>
      <c r="D232" s="13">
        <v>3701506205773</v>
      </c>
      <c r="E232" s="244">
        <f>'5) Coques iPhone'!G25</f>
        <v>0</v>
      </c>
    </row>
    <row r="233" spans="2:5" x14ac:dyDescent="0.2">
      <c r="C233" s="188" t="s">
        <v>152</v>
      </c>
      <c r="D233" s="13">
        <v>3701506205513</v>
      </c>
      <c r="E233" s="244">
        <f>'5) Coques iPhone'!G26</f>
        <v>0</v>
      </c>
    </row>
    <row r="234" spans="2:5" x14ac:dyDescent="0.2">
      <c r="C234" s="188" t="s">
        <v>273</v>
      </c>
      <c r="D234" s="13">
        <v>3701506205582</v>
      </c>
      <c r="E234" s="244">
        <f>'5) Coques iPhone'!G27</f>
        <v>0</v>
      </c>
    </row>
    <row r="235" spans="2:5" x14ac:dyDescent="0.2">
      <c r="C235" s="188" t="s">
        <v>274</v>
      </c>
      <c r="D235" s="13">
        <v>3701506205544</v>
      </c>
      <c r="E235" s="244">
        <f>'5) Coques iPhone'!G28</f>
        <v>0</v>
      </c>
    </row>
    <row r="236" spans="2:5" x14ac:dyDescent="0.2">
      <c r="B236" s="9" t="s">
        <v>552</v>
      </c>
      <c r="C236" s="188" t="s">
        <v>534</v>
      </c>
      <c r="D236" s="13">
        <v>3701506205490</v>
      </c>
      <c r="E236" s="244">
        <f>'5) Coques iPhone'!G30</f>
        <v>0</v>
      </c>
    </row>
    <row r="237" spans="2:5" x14ac:dyDescent="0.2">
      <c r="C237" s="188" t="s">
        <v>342</v>
      </c>
      <c r="D237" s="13">
        <v>3701506205674</v>
      </c>
      <c r="E237" s="244">
        <f>'5) Coques iPhone'!G31</f>
        <v>0</v>
      </c>
    </row>
    <row r="238" spans="2:5" x14ac:dyDescent="0.2">
      <c r="C238" s="188" t="s">
        <v>535</v>
      </c>
      <c r="D238" s="13">
        <v>3701506205902</v>
      </c>
      <c r="E238" s="244">
        <f>'5) Coques iPhone'!G32</f>
        <v>0</v>
      </c>
    </row>
    <row r="239" spans="2:5" x14ac:dyDescent="0.2">
      <c r="C239" s="188" t="s">
        <v>536</v>
      </c>
      <c r="D239" s="13">
        <v>3701506205827</v>
      </c>
      <c r="E239" s="244">
        <f>'5) Coques iPhone'!G33</f>
        <v>0</v>
      </c>
    </row>
    <row r="240" spans="2:5" x14ac:dyDescent="0.2">
      <c r="C240" s="188" t="s">
        <v>273</v>
      </c>
      <c r="D240" s="13">
        <v>3701506205599</v>
      </c>
      <c r="E240" s="244">
        <f>'5) Coques iPhone'!G34</f>
        <v>0</v>
      </c>
    </row>
    <row r="241" spans="2:5" x14ac:dyDescent="0.2">
      <c r="C241" s="188" t="s">
        <v>274</v>
      </c>
      <c r="D241" s="13">
        <v>3701506205476</v>
      </c>
      <c r="E241" s="244">
        <f>'5) Coques iPhone'!G35</f>
        <v>0</v>
      </c>
    </row>
    <row r="242" spans="2:5" x14ac:dyDescent="0.2">
      <c r="B242" s="9" t="s">
        <v>553</v>
      </c>
      <c r="C242" s="43" t="s">
        <v>533</v>
      </c>
      <c r="D242" s="13">
        <v>3701506205780</v>
      </c>
      <c r="E242" s="244">
        <f>'5) Coques iPhone'!G37</f>
        <v>0</v>
      </c>
    </row>
    <row r="243" spans="2:5" x14ac:dyDescent="0.2">
      <c r="C243" s="188" t="s">
        <v>342</v>
      </c>
      <c r="D243" s="13">
        <v>3701506205728</v>
      </c>
      <c r="E243" s="244">
        <f>'5) Coques iPhone'!G38</f>
        <v>0</v>
      </c>
    </row>
    <row r="244" spans="2:5" x14ac:dyDescent="0.2">
      <c r="C244" s="188" t="s">
        <v>152</v>
      </c>
      <c r="D244" s="13">
        <v>3701506205872</v>
      </c>
      <c r="E244" s="244">
        <f>'5) Coques iPhone'!G39</f>
        <v>0</v>
      </c>
    </row>
    <row r="245" spans="2:5" x14ac:dyDescent="0.2">
      <c r="C245" s="188" t="s">
        <v>273</v>
      </c>
      <c r="D245" s="13">
        <v>3701506205841</v>
      </c>
      <c r="E245" s="244">
        <f>'5) Coques iPhone'!G40</f>
        <v>0</v>
      </c>
    </row>
    <row r="246" spans="2:5" x14ac:dyDescent="0.2">
      <c r="C246" s="188" t="s">
        <v>274</v>
      </c>
      <c r="D246" s="13">
        <v>3701506205629</v>
      </c>
      <c r="E246" s="244">
        <f>'5) Coques iPhone'!G41</f>
        <v>0</v>
      </c>
    </row>
    <row r="247" spans="2:5" x14ac:dyDescent="0.2">
      <c r="B247" s="9" t="s">
        <v>151</v>
      </c>
      <c r="C247" s="188" t="s">
        <v>534</v>
      </c>
      <c r="D247" s="13">
        <v>3701506202451</v>
      </c>
      <c r="E247" s="244">
        <f>'5) Coques iPhone'!G44</f>
        <v>0</v>
      </c>
    </row>
    <row r="248" spans="2:5" x14ac:dyDescent="0.2">
      <c r="C248" s="188" t="s">
        <v>536</v>
      </c>
      <c r="D248" s="13">
        <v>3701506202413</v>
      </c>
      <c r="E248" s="244">
        <f>'5) Coques iPhone'!G45</f>
        <v>0</v>
      </c>
    </row>
    <row r="249" spans="2:5" x14ac:dyDescent="0.2">
      <c r="C249" s="188" t="s">
        <v>93</v>
      </c>
      <c r="D249" s="13">
        <v>3701506202406</v>
      </c>
      <c r="E249" s="244">
        <f>'5) Coques iPhone'!G46</f>
        <v>0</v>
      </c>
    </row>
    <row r="250" spans="2:5" x14ac:dyDescent="0.2">
      <c r="C250" s="188" t="s">
        <v>152</v>
      </c>
      <c r="D250" s="13">
        <v>3701506202390</v>
      </c>
      <c r="E250" s="244">
        <f>'5) Coques iPhone'!G47</f>
        <v>0</v>
      </c>
    </row>
    <row r="251" spans="2:5" x14ac:dyDescent="0.2">
      <c r="C251" s="188" t="s">
        <v>273</v>
      </c>
      <c r="D251" s="13">
        <v>3701506202994</v>
      </c>
      <c r="E251" s="244">
        <f>'5) Coques iPhone'!G48</f>
        <v>0</v>
      </c>
    </row>
    <row r="252" spans="2:5" x14ac:dyDescent="0.2">
      <c r="C252" s="188" t="s">
        <v>274</v>
      </c>
      <c r="D252" s="13">
        <v>3701506203205</v>
      </c>
      <c r="E252" s="244">
        <f>'5) Coques iPhone'!G49</f>
        <v>0</v>
      </c>
    </row>
    <row r="253" spans="2:5" x14ac:dyDescent="0.2">
      <c r="B253" s="9" t="s">
        <v>156</v>
      </c>
      <c r="C253" s="188" t="s">
        <v>534</v>
      </c>
      <c r="D253" s="13">
        <v>3701506202376</v>
      </c>
      <c r="E253" s="244">
        <f>'5) Coques iPhone'!G51</f>
        <v>0</v>
      </c>
    </row>
    <row r="254" spans="2:5" x14ac:dyDescent="0.2">
      <c r="C254" s="188" t="s">
        <v>342</v>
      </c>
      <c r="D254" s="13">
        <v>3701506202352</v>
      </c>
      <c r="E254" s="244">
        <f>'5) Coques iPhone'!G52</f>
        <v>0</v>
      </c>
    </row>
    <row r="255" spans="2:5" x14ac:dyDescent="0.2">
      <c r="C255" s="188" t="s">
        <v>152</v>
      </c>
      <c r="D255" s="13">
        <v>3701506202314</v>
      </c>
      <c r="E255" s="244">
        <f>'5) Coques iPhone'!G53</f>
        <v>0</v>
      </c>
    </row>
    <row r="256" spans="2:5" x14ac:dyDescent="0.2">
      <c r="C256" s="188" t="s">
        <v>273</v>
      </c>
      <c r="D256" s="13">
        <v>3701506203441</v>
      </c>
      <c r="E256" s="244">
        <f>'5) Coques iPhone'!G54</f>
        <v>0</v>
      </c>
    </row>
    <row r="257" spans="2:5" x14ac:dyDescent="0.2">
      <c r="C257" s="188" t="s">
        <v>274</v>
      </c>
      <c r="D257" s="13">
        <v>3701506203212</v>
      </c>
      <c r="E257" s="244">
        <f>'5) Coques iPhone'!G55</f>
        <v>0</v>
      </c>
    </row>
    <row r="258" spans="2:5" x14ac:dyDescent="0.2">
      <c r="B258" s="9" t="s">
        <v>157</v>
      </c>
      <c r="C258" s="43" t="s">
        <v>533</v>
      </c>
      <c r="D258" s="13">
        <v>3701506202222</v>
      </c>
      <c r="E258" s="244">
        <f>'5) Coques iPhone'!G57</f>
        <v>0</v>
      </c>
    </row>
    <row r="259" spans="2:5" x14ac:dyDescent="0.2">
      <c r="C259" s="188" t="s">
        <v>534</v>
      </c>
      <c r="D259" s="13">
        <v>3701506202291</v>
      </c>
      <c r="E259" s="244">
        <f>'5) Coques iPhone'!G58</f>
        <v>0</v>
      </c>
    </row>
    <row r="260" spans="2:5" x14ac:dyDescent="0.2">
      <c r="C260" s="188" t="s">
        <v>342</v>
      </c>
      <c r="D260" s="13">
        <v>3701506202284</v>
      </c>
      <c r="E260" s="244">
        <f>'5) Coques iPhone'!G59</f>
        <v>0</v>
      </c>
    </row>
    <row r="261" spans="2:5" x14ac:dyDescent="0.2">
      <c r="C261" s="188" t="s">
        <v>535</v>
      </c>
      <c r="D261" s="13">
        <v>3701506202277</v>
      </c>
      <c r="E261" s="244">
        <f>'5) Coques iPhone'!G60</f>
        <v>0</v>
      </c>
    </row>
    <row r="262" spans="2:5" x14ac:dyDescent="0.2">
      <c r="C262" s="188" t="s">
        <v>536</v>
      </c>
      <c r="D262" s="13">
        <v>3701506202253</v>
      </c>
      <c r="E262" s="244">
        <f>'5) Coques iPhone'!G61</f>
        <v>0</v>
      </c>
    </row>
    <row r="263" spans="2:5" x14ac:dyDescent="0.2">
      <c r="C263" s="188" t="s">
        <v>93</v>
      </c>
      <c r="D263" s="13">
        <v>3701506202246</v>
      </c>
      <c r="E263" s="244">
        <f>'5) Coques iPhone'!G62</f>
        <v>0</v>
      </c>
    </row>
    <row r="264" spans="2:5" x14ac:dyDescent="0.2">
      <c r="C264" s="188" t="s">
        <v>152</v>
      </c>
      <c r="D264" s="13">
        <v>3701506202239</v>
      </c>
      <c r="E264" s="244">
        <f>'5) Coques iPhone'!G63</f>
        <v>0</v>
      </c>
    </row>
    <row r="265" spans="2:5" x14ac:dyDescent="0.2">
      <c r="C265" s="188" t="s">
        <v>273</v>
      </c>
      <c r="D265" s="13">
        <v>3701506202864</v>
      </c>
      <c r="E265" s="244">
        <f>'5) Coques iPhone'!G64</f>
        <v>0</v>
      </c>
    </row>
    <row r="266" spans="2:5" x14ac:dyDescent="0.2">
      <c r="C266" s="188" t="s">
        <v>274</v>
      </c>
      <c r="D266" s="13">
        <v>3701506203397</v>
      </c>
      <c r="E266" s="244">
        <f>'5) Coques iPhone'!G65</f>
        <v>0</v>
      </c>
    </row>
    <row r="267" spans="2:5" x14ac:dyDescent="0.2">
      <c r="B267" s="9" t="s">
        <v>158</v>
      </c>
      <c r="C267" s="188" t="s">
        <v>534</v>
      </c>
      <c r="D267" s="13">
        <v>3701506202215</v>
      </c>
      <c r="E267" s="244">
        <f>'5) Coques iPhone'!G67</f>
        <v>0</v>
      </c>
    </row>
    <row r="268" spans="2:5" x14ac:dyDescent="0.2">
      <c r="C268" s="188" t="s">
        <v>342</v>
      </c>
      <c r="D268" s="13">
        <v>3701506202208</v>
      </c>
      <c r="E268" s="244">
        <f>'5) Coques iPhone'!G68</f>
        <v>0</v>
      </c>
    </row>
    <row r="269" spans="2:5" x14ac:dyDescent="0.2">
      <c r="C269" s="188" t="s">
        <v>535</v>
      </c>
      <c r="D269" s="13">
        <v>3701506202192</v>
      </c>
      <c r="E269" s="244">
        <f>'5) Coques iPhone'!G69</f>
        <v>0</v>
      </c>
    </row>
    <row r="270" spans="2:5" x14ac:dyDescent="0.2">
      <c r="C270" s="188" t="s">
        <v>536</v>
      </c>
      <c r="D270" s="13">
        <v>3701506202178</v>
      </c>
      <c r="E270" s="244">
        <f>'5) Coques iPhone'!G70</f>
        <v>0</v>
      </c>
    </row>
    <row r="271" spans="2:5" x14ac:dyDescent="0.2">
      <c r="C271" s="188" t="s">
        <v>93</v>
      </c>
      <c r="D271" s="13">
        <v>3701506202161</v>
      </c>
      <c r="E271" s="244">
        <f>'5) Coques iPhone'!G71</f>
        <v>0</v>
      </c>
    </row>
    <row r="272" spans="2:5" x14ac:dyDescent="0.2">
      <c r="C272" s="188" t="s">
        <v>152</v>
      </c>
      <c r="D272" s="13">
        <v>3701506202154</v>
      </c>
      <c r="E272" s="244">
        <f>'5) Coques iPhone'!G72</f>
        <v>0</v>
      </c>
    </row>
    <row r="273" spans="3:5" x14ac:dyDescent="0.2">
      <c r="C273" s="188" t="s">
        <v>273</v>
      </c>
      <c r="D273" s="13">
        <v>3701506202901</v>
      </c>
      <c r="E273" s="244">
        <f>'5) Coques iPhone'!G73</f>
        <v>0</v>
      </c>
    </row>
    <row r="274" spans="3:5" x14ac:dyDescent="0.2">
      <c r="C274" s="188" t="s">
        <v>274</v>
      </c>
      <c r="D274" s="13">
        <v>3701506203366</v>
      </c>
      <c r="E274" s="244">
        <f>'5) Coques iPhone'!G74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TOTAL</vt:lpstr>
      <vt:lpstr>1) Chargeurs</vt:lpstr>
      <vt:lpstr>2) Sacs à dos + bananes</vt:lpstr>
      <vt:lpstr>3) Housses + pochettes</vt:lpstr>
      <vt:lpstr>4) Chaines + cordons</vt:lpstr>
      <vt:lpstr>5) Coques iPhone</vt:lpstr>
      <vt:lpstr>recap lignes</vt:lpstr>
      <vt:lpstr>'2) Sacs à dos + bananes'!Zone_d_impression</vt:lpstr>
      <vt:lpstr>'3) Housses + pochettes'!Zone_d_impression</vt:lpstr>
      <vt:lpstr>'5) Coques iPhone'!Zone_d_impression</vt:lpstr>
      <vt:lpstr>TOTAL!Zone_d_impression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florian c</dc:creator>
  <cp:lastModifiedBy>Jean Larmanjat</cp:lastModifiedBy>
  <dcterms:created xsi:type="dcterms:W3CDTF">2021-01-22T11:07:44Z</dcterms:created>
  <dcterms:modified xsi:type="dcterms:W3CDTF">2025-01-14T08:38:45Z</dcterms:modified>
</cp:coreProperties>
</file>